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ilia.fiuza\Desktop\"/>
    </mc:Choice>
  </mc:AlternateContent>
  <xr:revisionPtr revIDLastSave="0" documentId="8_{5DB9D3F6-7F25-4329-ACD4-3F8632B7571C}" xr6:coauthVersionLast="47" xr6:coauthVersionMax="47" xr10:uidLastSave="{00000000-0000-0000-0000-000000000000}"/>
  <bookViews>
    <workbookView xWindow="-110" yWindow="-110" windowWidth="19420" windowHeight="10420" firstSheet="73" activeTab="73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Plan2" sheetId="68" r:id="rId75"/>
    <sheet name="Plan3" sheetId="80" r:id="rId7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88" l="1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6" i="88" l="1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<sst xmlns="http://schemas.openxmlformats.org/spreadsheetml/2006/main" count="9011" uniqueCount="805">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</sst>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0" fontId="1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7" applyFont="1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42917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4.9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4.9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4.9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4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43252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4.9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4.9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4.9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4.9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4.9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4.9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7.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43282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4.9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4.9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4.9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13" t="s">
        <v>272</v>
      </c>
      <c r="B22" s="113" t="s">
        <v>272</v>
      </c>
      <c r="C22" s="115" t="s">
        <v>79</v>
      </c>
      <c r="D22" s="109" t="s">
        <v>107</v>
      </c>
      <c r="E22" s="111" t="s">
        <v>80</v>
      </c>
      <c r="F22" s="113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05">
        <v>0</v>
      </c>
      <c r="R22" s="101">
        <v>0</v>
      </c>
      <c r="S22" s="107">
        <v>0</v>
      </c>
      <c r="T22" s="101">
        <v>0</v>
      </c>
      <c r="U22" s="108">
        <f t="shared" si="1"/>
        <v>0</v>
      </c>
      <c r="V22" s="101">
        <f>P22+P23</f>
        <v>1406.06</v>
      </c>
      <c r="W22" s="102">
        <f t="shared" si="3"/>
        <v>1406.06</v>
      </c>
      <c r="X22" s="104"/>
    </row>
    <row r="23" spans="1:24" ht="38.25" customHeight="1">
      <c r="A23" s="114"/>
      <c r="B23" s="114"/>
      <c r="C23" s="116"/>
      <c r="D23" s="110"/>
      <c r="E23" s="112"/>
      <c r="F23" s="114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06"/>
      <c r="R23" s="101"/>
      <c r="S23" s="107"/>
      <c r="T23" s="101"/>
      <c r="U23" s="108"/>
      <c r="V23" s="101"/>
      <c r="W23" s="103"/>
      <c r="X23" s="104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43313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7.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4.9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4.9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.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4.9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43344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7.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4.9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4.9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1">
      <c r="A16" s="113" t="s">
        <v>253</v>
      </c>
      <c r="B16" s="113" t="s">
        <v>253</v>
      </c>
      <c r="C16" s="115" t="s">
        <v>320</v>
      </c>
      <c r="D16" s="109" t="s">
        <v>321</v>
      </c>
      <c r="E16" s="111" t="s">
        <v>78</v>
      </c>
      <c r="F16" s="113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3">
        <v>43356</v>
      </c>
      <c r="M16" s="123">
        <v>43357</v>
      </c>
      <c r="N16" s="31">
        <f>1465.14/2</f>
        <v>732.57</v>
      </c>
      <c r="O16" s="31"/>
      <c r="P16" s="119">
        <f>N16+O17</f>
        <v>1465.14</v>
      </c>
      <c r="Q16" s="115">
        <v>2</v>
      </c>
      <c r="R16" s="119">
        <v>120</v>
      </c>
      <c r="S16" s="115">
        <v>0</v>
      </c>
      <c r="T16" s="119">
        <v>0</v>
      </c>
      <c r="U16" s="121">
        <f t="shared" si="1"/>
        <v>240</v>
      </c>
      <c r="V16" s="119">
        <f t="shared" si="2"/>
        <v>1705.14</v>
      </c>
      <c r="W16" s="119">
        <f t="shared" si="3"/>
        <v>1705.14</v>
      </c>
      <c r="X16" s="117"/>
    </row>
    <row r="17" spans="1:24" ht="14.1">
      <c r="A17" s="114"/>
      <c r="B17" s="114"/>
      <c r="C17" s="116"/>
      <c r="D17" s="110"/>
      <c r="E17" s="112"/>
      <c r="F17" s="114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4"/>
      <c r="M17" s="124"/>
      <c r="N17" s="31"/>
      <c r="O17" s="31">
        <f>1465.14/2</f>
        <v>732.57</v>
      </c>
      <c r="P17" s="120"/>
      <c r="Q17" s="116"/>
      <c r="R17" s="120"/>
      <c r="S17" s="116"/>
      <c r="T17" s="120"/>
      <c r="U17" s="122"/>
      <c r="V17" s="120"/>
      <c r="W17" s="120"/>
      <c r="X17" s="118"/>
    </row>
    <row r="18" spans="1:24" ht="37.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43374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7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.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4.9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43405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4.9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4.9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1">
      <c r="A21" s="126" t="s">
        <v>371</v>
      </c>
      <c r="B21" s="126" t="s">
        <v>371</v>
      </c>
      <c r="C21" s="107" t="s">
        <v>79</v>
      </c>
      <c r="D21" s="136" t="s">
        <v>77</v>
      </c>
      <c r="E21" s="137" t="s">
        <v>80</v>
      </c>
      <c r="F21" s="138" t="s">
        <v>382</v>
      </c>
      <c r="G21" s="139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25">
        <v>43433</v>
      </c>
      <c r="M21" s="125">
        <v>43434</v>
      </c>
      <c r="N21" s="134">
        <f>1395.23/2</f>
        <v>697.61500000000001</v>
      </c>
      <c r="O21" s="132">
        <f>1395.23/2</f>
        <v>697.61500000000001</v>
      </c>
      <c r="P21" s="128">
        <f t="shared" si="0"/>
        <v>697.61500000000001</v>
      </c>
      <c r="Q21" s="107">
        <v>0</v>
      </c>
      <c r="R21" s="128">
        <v>0</v>
      </c>
      <c r="S21" s="107">
        <v>0</v>
      </c>
      <c r="T21" s="128">
        <v>0</v>
      </c>
      <c r="U21" s="129">
        <f t="shared" si="1"/>
        <v>0</v>
      </c>
      <c r="V21" s="119">
        <f t="shared" si="2"/>
        <v>697.61500000000001</v>
      </c>
      <c r="W21" s="132">
        <f t="shared" si="3"/>
        <v>697.61500000000001</v>
      </c>
      <c r="X21" s="125"/>
    </row>
    <row r="22" spans="1:24" ht="26.25" customHeight="1">
      <c r="A22" s="127"/>
      <c r="B22" s="127"/>
      <c r="C22" s="107"/>
      <c r="D22" s="136"/>
      <c r="E22" s="137"/>
      <c r="F22" s="138"/>
      <c r="G22" s="139"/>
      <c r="H22" s="47" t="s">
        <v>39</v>
      </c>
      <c r="I22" s="45" t="s">
        <v>40</v>
      </c>
      <c r="J22" s="47" t="s">
        <v>116</v>
      </c>
      <c r="K22" s="45" t="s">
        <v>117</v>
      </c>
      <c r="L22" s="125"/>
      <c r="M22" s="125"/>
      <c r="N22" s="135"/>
      <c r="O22" s="133"/>
      <c r="P22" s="128">
        <f t="shared" si="0"/>
        <v>0</v>
      </c>
      <c r="Q22" s="107"/>
      <c r="R22" s="128"/>
      <c r="S22" s="107"/>
      <c r="T22" s="128"/>
      <c r="U22" s="130"/>
      <c r="V22" s="131"/>
      <c r="W22" s="133"/>
      <c r="X22" s="125"/>
    </row>
    <row r="23" spans="1:24" ht="37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43435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4.9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43466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7.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4.9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.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4.9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43497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7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4.9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43525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4.9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4.9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4.9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4.9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4.9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42948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7.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4.9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4.9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4.9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4.9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4.9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4.9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4.9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4.9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4.9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43556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4.9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4.9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4.9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4.9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43586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4.9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4.9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.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4.9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4.9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4.9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43617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4.9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4.9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4.9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4.9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1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4.9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4.9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1">
      <c r="A21" s="126" t="s">
        <v>253</v>
      </c>
      <c r="B21" s="126" t="s">
        <v>253</v>
      </c>
      <c r="C21" s="138" t="s">
        <v>320</v>
      </c>
      <c r="D21" s="136"/>
      <c r="E21" s="137"/>
      <c r="F21" s="138" t="s">
        <v>454</v>
      </c>
      <c r="G21" s="138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40">
        <f>3129.35/2</f>
        <v>1564.675</v>
      </c>
      <c r="O21" s="140">
        <f>3129.35/2</f>
        <v>1564.675</v>
      </c>
      <c r="P21" s="140">
        <v>1925.28</v>
      </c>
      <c r="Q21" s="138">
        <v>2</v>
      </c>
      <c r="R21" s="140">
        <v>120</v>
      </c>
      <c r="S21" s="140">
        <v>0</v>
      </c>
      <c r="T21" s="140">
        <v>0</v>
      </c>
      <c r="U21" s="142">
        <f t="shared" ref="U21" si="4">(Q21*R21)+(S21*T21)</f>
        <v>240</v>
      </c>
      <c r="V21" s="145">
        <f t="shared" ref="V21" si="5">U21+P21</f>
        <v>2165.2799999999997</v>
      </c>
      <c r="W21" s="148">
        <f t="shared" si="3"/>
        <v>2165.2799999999997</v>
      </c>
      <c r="X21" s="140"/>
    </row>
    <row r="22" spans="1:24" ht="14.1">
      <c r="A22" s="141"/>
      <c r="B22" s="141"/>
      <c r="C22" s="138"/>
      <c r="D22" s="136"/>
      <c r="E22" s="137"/>
      <c r="F22" s="138"/>
      <c r="G22" s="138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40"/>
      <c r="O22" s="140"/>
      <c r="P22" s="140"/>
      <c r="Q22" s="138"/>
      <c r="R22" s="140"/>
      <c r="S22" s="140"/>
      <c r="T22" s="140"/>
      <c r="U22" s="143"/>
      <c r="V22" s="146"/>
      <c r="W22" s="149"/>
      <c r="X22" s="140"/>
    </row>
    <row r="23" spans="1:24" ht="15" customHeight="1">
      <c r="A23" s="127"/>
      <c r="B23" s="127"/>
      <c r="C23" s="138"/>
      <c r="D23" s="136"/>
      <c r="E23" s="137"/>
      <c r="F23" s="138"/>
      <c r="G23" s="138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40"/>
      <c r="O23" s="140"/>
      <c r="P23" s="140"/>
      <c r="Q23" s="138"/>
      <c r="R23" s="140"/>
      <c r="S23" s="140"/>
      <c r="T23" s="140"/>
      <c r="U23" s="144"/>
      <c r="V23" s="147"/>
      <c r="W23" s="150"/>
      <c r="X23" s="140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4.95">
      <c r="A10" s="53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4.95">
      <c r="A11" s="53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4.95">
      <c r="A12" s="53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>
      <c r="A13" s="53" t="s">
        <v>231</v>
      </c>
      <c r="B13" s="97" t="s">
        <v>462</v>
      </c>
      <c r="C13" s="97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4.95">
      <c r="A14" s="53" t="s">
        <v>231</v>
      </c>
      <c r="B14" s="97" t="s">
        <v>229</v>
      </c>
      <c r="C14" s="97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4.95">
      <c r="A15" s="53" t="s">
        <v>371</v>
      </c>
      <c r="B15" s="97" t="s">
        <v>396</v>
      </c>
      <c r="C15" s="97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>
      <c r="A16" s="53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>
      <c r="A17" s="53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4.95">
      <c r="A19" s="53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4.95">
      <c r="A20" s="53" t="s">
        <v>371</v>
      </c>
      <c r="B20" s="97" t="s">
        <v>396</v>
      </c>
      <c r="C20" s="97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4.95">
      <c r="A21" s="53" t="s">
        <v>371</v>
      </c>
      <c r="B21" s="97" t="s">
        <v>396</v>
      </c>
      <c r="C21" s="97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4.95">
      <c r="A22" s="53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>
      <c r="A23" s="53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4.95">
      <c r="A24" s="53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.1">
      <c r="A26" s="53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4.95">
      <c r="A27" s="53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4.95">
      <c r="A28" s="53" t="s">
        <v>253</v>
      </c>
      <c r="B28" s="97" t="s">
        <v>253</v>
      </c>
      <c r="C28" s="97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4.95">
      <c r="A29" s="53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4.95">
      <c r="A30" s="53" t="s">
        <v>253</v>
      </c>
      <c r="B30" s="97" t="s">
        <v>253</v>
      </c>
      <c r="C30" s="97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4.95">
      <c r="A31" s="53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>
      <c r="A32" s="53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4.95">
      <c r="A33" s="53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4.95">
      <c r="A34" s="53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4.95">
      <c r="A35" s="53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>
      <c r="A36" s="53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.1">
      <c r="A37" s="53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4.95">
      <c r="A10" s="53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4.95">
      <c r="A11" s="53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>
      <c r="A12" s="53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4.95">
      <c r="A13" s="53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>
      <c r="A14" s="53" t="s">
        <v>371</v>
      </c>
      <c r="B14" s="97" t="s">
        <v>396</v>
      </c>
      <c r="C14" s="97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4.95">
      <c r="A15" s="53"/>
      <c r="B15" s="97" t="s">
        <v>215</v>
      </c>
      <c r="C15" s="97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4.95">
      <c r="A16" s="53" t="s">
        <v>253</v>
      </c>
      <c r="B16" s="53" t="s">
        <v>253</v>
      </c>
      <c r="C16" s="97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4.95">
      <c r="A17" s="53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4.95">
      <c r="A19" s="53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4.95">
      <c r="A20" s="53" t="s">
        <v>253</v>
      </c>
      <c r="B20" s="53" t="s">
        <v>253</v>
      </c>
      <c r="C20" s="97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4.95">
      <c r="A21" s="53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4.95">
      <c r="A22" s="53" t="s">
        <v>253</v>
      </c>
      <c r="B22" s="53" t="s">
        <v>253</v>
      </c>
      <c r="C22" s="97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4.95">
      <c r="A23" s="53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4.95">
      <c r="A24" s="53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7"/>
      <c r="C25" s="97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45">
      <c r="A26" s="53"/>
      <c r="B26" s="97"/>
      <c r="C26" s="97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45">
      <c r="A27" s="53"/>
      <c r="B27" s="97"/>
      <c r="C27" s="97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45">
      <c r="A28" s="53"/>
      <c r="B28" s="97"/>
      <c r="C28" s="97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45">
      <c r="A29" s="53"/>
      <c r="B29" s="97"/>
      <c r="C29" s="97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45">
      <c r="A30" s="53"/>
      <c r="B30" s="97"/>
      <c r="C30" s="97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45">
      <c r="A31" s="53"/>
      <c r="B31" s="97"/>
      <c r="C31" s="97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45">
      <c r="A32" s="53"/>
      <c r="B32" s="97"/>
      <c r="C32" s="97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45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45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45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45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45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>
      <c r="A10" s="97" t="s">
        <v>512</v>
      </c>
      <c r="B10" s="97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.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4.95">
      <c r="A12" s="97" t="s">
        <v>512</v>
      </c>
      <c r="B12" s="97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.1">
      <c r="A13" s="97" t="s">
        <v>512</v>
      </c>
      <c r="B13" s="97" t="s">
        <v>288</v>
      </c>
      <c r="C13" s="176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4.95">
      <c r="A14" s="97" t="s">
        <v>512</v>
      </c>
      <c r="B14" s="97" t="s">
        <v>520</v>
      </c>
      <c r="C14" s="97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4.9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4.9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7" t="s">
        <v>253</v>
      </c>
      <c r="B18" s="97" t="s">
        <v>253</v>
      </c>
      <c r="C18" s="97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.1">
      <c r="A20" s="97" t="s">
        <v>512</v>
      </c>
      <c r="B20" s="97" t="s">
        <v>512</v>
      </c>
      <c r="C20" s="176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4.95">
      <c r="A21" s="97" t="s">
        <v>512</v>
      </c>
      <c r="B21" s="97" t="s">
        <v>512</v>
      </c>
      <c r="C21" s="97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4.9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4.9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4.9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4.9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.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4.9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4.95">
      <c r="A28" s="97" t="s">
        <v>231</v>
      </c>
      <c r="B28" s="97" t="s">
        <v>229</v>
      </c>
      <c r="C28" s="97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4.9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4.95">
      <c r="A30" s="97" t="s">
        <v>371</v>
      </c>
      <c r="B30" s="97" t="s">
        <v>240</v>
      </c>
      <c r="C30" s="97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4.9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4.9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45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45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45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45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45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4.95">
      <c r="A10" s="97" t="s">
        <v>231</v>
      </c>
      <c r="B10" s="97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4.9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4.95">
      <c r="A12" s="97" t="s">
        <v>512</v>
      </c>
      <c r="B12" s="97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4.95">
      <c r="A13" s="97" t="s">
        <v>512</v>
      </c>
      <c r="B13" s="97" t="s">
        <v>212</v>
      </c>
      <c r="C13" s="176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4.95">
      <c r="A14" s="97" t="s">
        <v>512</v>
      </c>
      <c r="B14" s="97" t="s">
        <v>512</v>
      </c>
      <c r="C14" s="97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45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4.9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4.95">
      <c r="A17" s="97" t="s">
        <v>253</v>
      </c>
      <c r="B17" s="97" t="s">
        <v>253</v>
      </c>
      <c r="C17" s="97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7" t="s">
        <v>253</v>
      </c>
      <c r="B18" s="97" t="s">
        <v>253</v>
      </c>
      <c r="C18" s="97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4.9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>
      <c r="A20" s="97" t="s">
        <v>371</v>
      </c>
      <c r="B20" s="97" t="s">
        <v>371</v>
      </c>
      <c r="C20" s="176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45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4.95">
      <c r="A22" s="97" t="s">
        <v>512</v>
      </c>
      <c r="B22" s="97" t="s">
        <v>512</v>
      </c>
      <c r="C22" s="97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4.95">
      <c r="A23" s="97" t="s">
        <v>512</v>
      </c>
      <c r="B23" s="97" t="s">
        <v>253</v>
      </c>
      <c r="C23" s="97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4.9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4.95">
      <c r="A25" s="97" t="s">
        <v>512</v>
      </c>
      <c r="B25" s="97" t="s">
        <v>253</v>
      </c>
      <c r="C25" s="97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45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4.95">
      <c r="A27" s="97" t="s">
        <v>512</v>
      </c>
      <c r="B27" s="97" t="s">
        <v>253</v>
      </c>
      <c r="C27" s="97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14.45">
      <c r="A10" s="97" t="s">
        <v>371</v>
      </c>
      <c r="B10" s="97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45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4.95">
      <c r="A12" s="97" t="s">
        <v>231</v>
      </c>
      <c r="B12" s="97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4.95">
      <c r="A13" s="97" t="s">
        <v>253</v>
      </c>
      <c r="B13" s="97" t="s">
        <v>253</v>
      </c>
      <c r="C13" s="176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4.95">
      <c r="A14" s="97" t="s">
        <v>253</v>
      </c>
      <c r="B14" s="97" t="s">
        <v>259</v>
      </c>
      <c r="C14" s="97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4.9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1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1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1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1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1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4.95">
      <c r="A10" s="97" t="s">
        <v>253</v>
      </c>
      <c r="B10" s="97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4.9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4.95">
      <c r="A12" s="97" t="s">
        <v>253</v>
      </c>
      <c r="B12" s="97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4.95">
      <c r="A13" s="97" t="s">
        <v>253</v>
      </c>
      <c r="B13" s="97" t="s">
        <v>253</v>
      </c>
      <c r="C13" s="176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4.9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4.9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4.9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4.9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7.5">
      <c r="A9" s="177" t="s">
        <v>233</v>
      </c>
      <c r="B9" s="177" t="s">
        <v>233</v>
      </c>
      <c r="C9" s="177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78">
        <f t="shared" si="0"/>
        <v>778.26</v>
      </c>
      <c r="O9" s="178">
        <f t="shared" si="1"/>
        <v>778.26</v>
      </c>
      <c r="P9" s="178">
        <v>1556.52</v>
      </c>
      <c r="Q9" s="177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77"/>
    </row>
    <row r="10" spans="1:24" ht="37.5">
      <c r="A10" s="177" t="s">
        <v>233</v>
      </c>
      <c r="B10" s="177" t="s">
        <v>233</v>
      </c>
      <c r="C10" s="177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78">
        <f t="shared" si="0"/>
        <v>912.6</v>
      </c>
      <c r="O10" s="178">
        <f t="shared" si="1"/>
        <v>912.6</v>
      </c>
      <c r="P10" s="178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4.95">
      <c r="A11" s="177" t="s">
        <v>233</v>
      </c>
      <c r="B11" s="177" t="s">
        <v>233</v>
      </c>
      <c r="C11" s="177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78">
        <f t="shared" si="0"/>
        <v>860.1</v>
      </c>
      <c r="O11" s="178">
        <f t="shared" si="1"/>
        <v>860.1</v>
      </c>
      <c r="P11" s="178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4.9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79">
        <f t="shared" si="0"/>
        <v>690.43499999999995</v>
      </c>
      <c r="O12" s="179">
        <f t="shared" si="1"/>
        <v>690.43499999999995</v>
      </c>
      <c r="P12" s="179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4.95">
      <c r="C23" s="29"/>
      <c r="D23" s="20" t="s">
        <v>562</v>
      </c>
    </row>
    <row r="24" spans="3:17" ht="50.1">
      <c r="C24" s="80"/>
      <c r="D24" s="81" t="s">
        <v>50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42979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50.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4.9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4.9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.1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4.9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4.9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4.9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4.9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4.9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4.9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4.9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4.9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4.9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4.9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7.5">
      <c r="A6" s="177" t="s">
        <v>233</v>
      </c>
      <c r="B6" s="177" t="s">
        <v>233</v>
      </c>
      <c r="C6" s="177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77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77"/>
    </row>
    <row r="7" spans="1:24" ht="37.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79">
        <f>2026.59/2</f>
        <v>1013.295</v>
      </c>
      <c r="O7" s="179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4.4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4.4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4.4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4.4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4.4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4.4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4.4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4.4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4.4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4.4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4.4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4.4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4.4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4.4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4.4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4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4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4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4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4.4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4.4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4.4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50.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4.95">
      <c r="A6" s="97" t="s">
        <v>253</v>
      </c>
      <c r="B6" s="97" t="s">
        <v>259</v>
      </c>
      <c r="C6" s="97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4.95">
      <c r="A5" s="97" t="s">
        <v>253</v>
      </c>
      <c r="B5" s="97" t="s">
        <v>212</v>
      </c>
      <c r="C5" s="97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4.9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4.9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4.9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4.9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4.9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4.9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4.9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4.9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4.9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4.9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.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4.9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4.9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4.9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4.9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4.9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4.9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4.9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1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4.4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1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1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4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45">
      <c r="A7" s="180" t="s">
        <v>253</v>
      </c>
      <c r="B7" s="180" t="s">
        <v>259</v>
      </c>
      <c r="C7" s="180" t="s">
        <v>185</v>
      </c>
      <c r="D7" s="180">
        <v>119</v>
      </c>
      <c r="E7" s="160" t="s">
        <v>581</v>
      </c>
      <c r="F7" s="180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69">
        <v>44312</v>
      </c>
      <c r="M7" s="69">
        <v>44313</v>
      </c>
      <c r="N7" s="161">
        <v>0</v>
      </c>
      <c r="O7" s="161">
        <v>0</v>
      </c>
      <c r="P7" s="156">
        <f t="shared" si="0"/>
        <v>0</v>
      </c>
      <c r="Q7" s="158">
        <v>5</v>
      </c>
      <c r="R7" s="162">
        <v>120</v>
      </c>
      <c r="S7" s="158">
        <v>0</v>
      </c>
      <c r="T7" s="162">
        <v>0</v>
      </c>
      <c r="U7" s="156">
        <f t="shared" si="1"/>
        <v>600</v>
      </c>
      <c r="V7" s="156">
        <f t="shared" si="2"/>
        <v>600</v>
      </c>
      <c r="W7" s="156">
        <f t="shared" si="3"/>
        <v>600</v>
      </c>
      <c r="X7" s="158"/>
    </row>
    <row r="8" spans="1:24" ht="14.45">
      <c r="A8" s="181"/>
      <c r="B8" s="181"/>
      <c r="C8" s="181"/>
      <c r="D8" s="181"/>
      <c r="E8" s="160"/>
      <c r="F8" s="181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44313</v>
      </c>
      <c r="M8" s="69">
        <v>44316</v>
      </c>
      <c r="N8" s="161"/>
      <c r="O8" s="161"/>
      <c r="P8" s="157"/>
      <c r="Q8" s="159"/>
      <c r="R8" s="163"/>
      <c r="S8" s="159"/>
      <c r="T8" s="163"/>
      <c r="U8" s="157"/>
      <c r="V8" s="157"/>
      <c r="W8" s="157"/>
      <c r="X8" s="159"/>
    </row>
    <row r="9" spans="1:24" ht="14.45">
      <c r="A9" s="180" t="s">
        <v>253</v>
      </c>
      <c r="B9" s="180" t="s">
        <v>212</v>
      </c>
      <c r="C9" s="180" t="s">
        <v>270</v>
      </c>
      <c r="D9" s="180">
        <v>158</v>
      </c>
      <c r="E9" s="160" t="s">
        <v>584</v>
      </c>
      <c r="F9" s="180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69">
        <v>44312</v>
      </c>
      <c r="M9" s="69">
        <v>44313</v>
      </c>
      <c r="N9" s="161">
        <v>0</v>
      </c>
      <c r="O9" s="161">
        <v>0</v>
      </c>
      <c r="P9" s="156">
        <f t="shared" ref="P9" si="4">SUM(N9:O9)</f>
        <v>0</v>
      </c>
      <c r="Q9" s="158">
        <v>5</v>
      </c>
      <c r="R9" s="162">
        <v>120</v>
      </c>
      <c r="S9" s="158">
        <v>0</v>
      </c>
      <c r="T9" s="162">
        <v>0</v>
      </c>
      <c r="U9" s="156">
        <f t="shared" ref="U9" si="5">(Q9*R9)+(S9*T9)</f>
        <v>600</v>
      </c>
      <c r="V9" s="156">
        <f t="shared" ref="V9" si="6">U9+P9</f>
        <v>600</v>
      </c>
      <c r="W9" s="156">
        <f t="shared" ref="W9" si="7">V9</f>
        <v>600</v>
      </c>
      <c r="X9" s="158"/>
    </row>
    <row r="10" spans="1:24" ht="14.45">
      <c r="A10" s="181"/>
      <c r="B10" s="181"/>
      <c r="C10" s="181"/>
      <c r="D10" s="181"/>
      <c r="E10" s="160"/>
      <c r="F10" s="181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44313</v>
      </c>
      <c r="M10" s="69">
        <v>44316</v>
      </c>
      <c r="N10" s="161"/>
      <c r="O10" s="161"/>
      <c r="P10" s="157"/>
      <c r="Q10" s="159"/>
      <c r="R10" s="163"/>
      <c r="S10" s="159"/>
      <c r="T10" s="163"/>
      <c r="U10" s="157"/>
      <c r="V10" s="157"/>
      <c r="W10" s="157"/>
      <c r="X10" s="159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1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4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4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4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1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4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4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1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45">
      <c r="A6" s="97" t="s">
        <v>253</v>
      </c>
      <c r="B6" s="97" t="s">
        <v>253</v>
      </c>
      <c r="C6" s="97" t="s">
        <v>486</v>
      </c>
      <c r="D6" s="80"/>
      <c r="E6" s="81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4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4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1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45">
      <c r="A6" s="97" t="s">
        <v>253</v>
      </c>
      <c r="B6" s="97" t="s">
        <v>212</v>
      </c>
      <c r="C6" s="97" t="s">
        <v>387</v>
      </c>
      <c r="D6" s="80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45">
      <c r="A7" s="97" t="s">
        <v>253</v>
      </c>
      <c r="B7" s="97" t="s">
        <v>322</v>
      </c>
      <c r="C7" s="97" t="s">
        <v>457</v>
      </c>
      <c r="D7" s="80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45">
      <c r="A8" s="97" t="s">
        <v>253</v>
      </c>
      <c r="B8" s="97" t="s">
        <v>322</v>
      </c>
      <c r="C8" s="97" t="s">
        <v>350</v>
      </c>
      <c r="D8" s="80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45">
      <c r="A9" s="97" t="s">
        <v>253</v>
      </c>
      <c r="B9" s="97" t="s">
        <v>322</v>
      </c>
      <c r="C9" s="97" t="s">
        <v>92</v>
      </c>
      <c r="D9" s="5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1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4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4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4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1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77" t="s">
        <v>595</v>
      </c>
      <c r="B5" s="77" t="s">
        <v>544</v>
      </c>
      <c r="C5" s="77" t="s">
        <v>545</v>
      </c>
      <c r="D5" s="80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45">
      <c r="A6" s="77" t="s">
        <v>595</v>
      </c>
      <c r="B6" s="77" t="s">
        <v>366</v>
      </c>
      <c r="C6" s="77" t="s">
        <v>367</v>
      </c>
      <c r="D6" s="80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45">
      <c r="A7" s="77" t="s">
        <v>595</v>
      </c>
      <c r="B7" s="77" t="s">
        <v>221</v>
      </c>
      <c r="C7" s="77" t="s">
        <v>54</v>
      </c>
      <c r="D7" s="80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45">
      <c r="A8" s="77" t="s">
        <v>595</v>
      </c>
      <c r="B8" s="77" t="s">
        <v>221</v>
      </c>
      <c r="C8" s="77" t="s">
        <v>277</v>
      </c>
      <c r="D8" s="80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45">
      <c r="A9" s="77" t="s">
        <v>595</v>
      </c>
      <c r="B9" s="77" t="s">
        <v>595</v>
      </c>
      <c r="C9" s="77" t="s">
        <v>412</v>
      </c>
      <c r="D9" s="8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45">
      <c r="A10" s="77" t="s">
        <v>371</v>
      </c>
      <c r="B10" s="77" t="s">
        <v>371</v>
      </c>
      <c r="C10" s="77" t="s">
        <v>137</v>
      </c>
      <c r="D10" s="80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45">
      <c r="A11" s="77" t="s">
        <v>253</v>
      </c>
      <c r="B11" s="77" t="s">
        <v>259</v>
      </c>
      <c r="C11" s="77" t="s">
        <v>433</v>
      </c>
      <c r="D11" s="80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45">
      <c r="A12" s="77" t="s">
        <v>253</v>
      </c>
      <c r="B12" s="77" t="s">
        <v>253</v>
      </c>
      <c r="C12" s="77" t="s">
        <v>486</v>
      </c>
      <c r="D12" s="8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45">
      <c r="A13" s="77" t="s">
        <v>253</v>
      </c>
      <c r="B13" s="77" t="s">
        <v>212</v>
      </c>
      <c r="C13" s="77" t="s">
        <v>387</v>
      </c>
      <c r="D13" s="8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45">
      <c r="A14" s="77" t="s">
        <v>253</v>
      </c>
      <c r="B14" s="77" t="s">
        <v>253</v>
      </c>
      <c r="C14" s="77" t="s">
        <v>320</v>
      </c>
      <c r="D14" s="80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45">
      <c r="A15" s="77" t="s">
        <v>253</v>
      </c>
      <c r="B15" s="77" t="s">
        <v>288</v>
      </c>
      <c r="C15" s="77" t="s">
        <v>237</v>
      </c>
      <c r="D15" s="80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45">
      <c r="A16" s="77" t="s">
        <v>371</v>
      </c>
      <c r="B16" s="77" t="s">
        <v>371</v>
      </c>
      <c r="C16" s="77" t="s">
        <v>79</v>
      </c>
      <c r="D16" s="8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45">
      <c r="A17" s="77" t="s">
        <v>595</v>
      </c>
      <c r="B17" s="77" t="s">
        <v>305</v>
      </c>
      <c r="C17" s="77" t="s">
        <v>612</v>
      </c>
      <c r="D17" s="8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45">
      <c r="A18" s="77" t="s">
        <v>253</v>
      </c>
      <c r="B18" s="77" t="s">
        <v>259</v>
      </c>
      <c r="C18" s="77" t="s">
        <v>613</v>
      </c>
      <c r="D18" s="8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45">
      <c r="A19" s="77" t="s">
        <v>253</v>
      </c>
      <c r="B19" s="77" t="s">
        <v>259</v>
      </c>
      <c r="C19" s="77" t="s">
        <v>383</v>
      </c>
      <c r="D19" s="8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45">
      <c r="A20" s="77" t="s">
        <v>595</v>
      </c>
      <c r="B20" s="77" t="s">
        <v>305</v>
      </c>
      <c r="C20" s="77" t="s">
        <v>615</v>
      </c>
      <c r="D20" s="8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45">
      <c r="A21" s="77" t="s">
        <v>253</v>
      </c>
      <c r="B21" s="77" t="s">
        <v>212</v>
      </c>
      <c r="C21" s="77" t="s">
        <v>387</v>
      </c>
      <c r="D21" s="8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45">
      <c r="A22" s="77" t="s">
        <v>371</v>
      </c>
      <c r="B22" s="77" t="s">
        <v>371</v>
      </c>
      <c r="C22" s="77" t="s">
        <v>617</v>
      </c>
      <c r="D22" s="8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45">
      <c r="A23" s="77" t="s">
        <v>253</v>
      </c>
      <c r="B23" s="77" t="s">
        <v>288</v>
      </c>
      <c r="C23" s="77" t="s">
        <v>345</v>
      </c>
      <c r="D23" s="8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45">
      <c r="A24" s="77" t="s">
        <v>253</v>
      </c>
      <c r="B24" s="77" t="s">
        <v>234</v>
      </c>
      <c r="C24" s="77" t="s">
        <v>620</v>
      </c>
      <c r="D24" s="8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45">
      <c r="A25" s="77" t="s">
        <v>253</v>
      </c>
      <c r="B25" s="77" t="s">
        <v>234</v>
      </c>
      <c r="C25" s="77" t="s">
        <v>622</v>
      </c>
      <c r="D25" s="8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45">
      <c r="A26" s="77" t="s">
        <v>253</v>
      </c>
      <c r="B26" s="77" t="s">
        <v>288</v>
      </c>
      <c r="C26" s="77" t="s">
        <v>623</v>
      </c>
      <c r="D26" s="8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45">
      <c r="A27" s="77" t="s">
        <v>253</v>
      </c>
      <c r="B27" s="77" t="s">
        <v>253</v>
      </c>
      <c r="C27" s="77" t="s">
        <v>320</v>
      </c>
      <c r="D27" s="80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45">
      <c r="A28" s="77" t="s">
        <v>253</v>
      </c>
      <c r="B28" s="77" t="s">
        <v>322</v>
      </c>
      <c r="C28" s="77" t="s">
        <v>456</v>
      </c>
      <c r="D28" s="47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4.9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4.9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4.9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4.9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4.9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.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4.9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4.9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4.9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4.9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4.9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4.9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4.9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4.9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4.9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4.9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1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77" t="s">
        <v>253</v>
      </c>
      <c r="B5" s="77" t="s">
        <v>259</v>
      </c>
      <c r="C5" s="77" t="s">
        <v>185</v>
      </c>
      <c r="D5" s="80" t="s">
        <v>186</v>
      </c>
      <c r="E5" s="97" t="s">
        <v>385</v>
      </c>
      <c r="F5" s="77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45">
      <c r="A6" s="77" t="s">
        <v>253</v>
      </c>
      <c r="B6" s="77" t="s">
        <v>253</v>
      </c>
      <c r="C6" s="77" t="s">
        <v>320</v>
      </c>
      <c r="D6" s="80" t="s">
        <v>629</v>
      </c>
      <c r="E6" s="97" t="s">
        <v>78</v>
      </c>
      <c r="F6" s="77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45">
      <c r="A7" s="77" t="s">
        <v>253</v>
      </c>
      <c r="B7" s="77" t="s">
        <v>212</v>
      </c>
      <c r="C7" s="77" t="s">
        <v>270</v>
      </c>
      <c r="D7" s="77" t="s">
        <v>168</v>
      </c>
      <c r="E7" s="97" t="s">
        <v>599</v>
      </c>
      <c r="F7" s="77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45">
      <c r="A8" s="77" t="s">
        <v>253</v>
      </c>
      <c r="B8" s="77" t="s">
        <v>212</v>
      </c>
      <c r="C8" s="77" t="s">
        <v>387</v>
      </c>
      <c r="D8" s="86">
        <v>347</v>
      </c>
      <c r="E8" s="97" t="s">
        <v>34</v>
      </c>
      <c r="F8" s="77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45">
      <c r="A9" s="77" t="s">
        <v>253</v>
      </c>
      <c r="B9" s="77" t="s">
        <v>234</v>
      </c>
      <c r="C9" s="77" t="s">
        <v>576</v>
      </c>
      <c r="D9" s="86">
        <v>285</v>
      </c>
      <c r="E9" s="97" t="s">
        <v>187</v>
      </c>
      <c r="F9" s="77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45">
      <c r="A10" s="77" t="s">
        <v>253</v>
      </c>
      <c r="B10" s="77" t="s">
        <v>234</v>
      </c>
      <c r="C10" s="77" t="s">
        <v>622</v>
      </c>
      <c r="D10" s="86">
        <v>314</v>
      </c>
      <c r="E10" s="97" t="s">
        <v>523</v>
      </c>
      <c r="F10" s="77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45">
      <c r="A11" s="77" t="s">
        <v>253</v>
      </c>
      <c r="B11" s="77" t="s">
        <v>234</v>
      </c>
      <c r="C11" s="77" t="s">
        <v>620</v>
      </c>
      <c r="D11" s="47">
        <v>365</v>
      </c>
      <c r="E11" s="97" t="s">
        <v>239</v>
      </c>
      <c r="F11" s="77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42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595</v>
      </c>
      <c r="B5" s="97" t="s">
        <v>595</v>
      </c>
      <c r="C5" s="97" t="s">
        <v>412</v>
      </c>
      <c r="D5" s="47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45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45">
      <c r="A7" s="97" t="s">
        <v>253</v>
      </c>
      <c r="B7" s="97" t="s">
        <v>288</v>
      </c>
      <c r="C7" s="97" t="s">
        <v>636</v>
      </c>
      <c r="D7" s="47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253</v>
      </c>
      <c r="B5" s="97" t="s">
        <v>288</v>
      </c>
      <c r="C5" s="97" t="s">
        <v>642</v>
      </c>
      <c r="D5" s="47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45">
      <c r="A6" s="97" t="s">
        <v>371</v>
      </c>
      <c r="B6" s="97" t="s">
        <v>371</v>
      </c>
      <c r="C6" s="97" t="s">
        <v>79</v>
      </c>
      <c r="D6" s="47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45">
      <c r="A7" s="97" t="s">
        <v>371</v>
      </c>
      <c r="B7" s="97" t="s">
        <v>371</v>
      </c>
      <c r="C7" s="97" t="s">
        <v>617</v>
      </c>
      <c r="D7" s="47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45">
      <c r="A8" s="97" t="s">
        <v>231</v>
      </c>
      <c r="B8" s="97" t="s">
        <v>366</v>
      </c>
      <c r="C8" s="97" t="s">
        <v>367</v>
      </c>
      <c r="D8" s="47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45">
      <c r="A9" s="97" t="s">
        <v>231</v>
      </c>
      <c r="B9" s="97" t="s">
        <v>231</v>
      </c>
      <c r="C9" s="97" t="s">
        <v>412</v>
      </c>
      <c r="D9" s="47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45">
      <c r="A10" s="97" t="s">
        <v>253</v>
      </c>
      <c r="B10" s="97" t="s">
        <v>259</v>
      </c>
      <c r="C10" s="97" t="s">
        <v>613</v>
      </c>
      <c r="D10" s="47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45">
      <c r="A11" s="97" t="s">
        <v>231</v>
      </c>
      <c r="B11" s="97" t="s">
        <v>221</v>
      </c>
      <c r="C11" s="97" t="s">
        <v>54</v>
      </c>
      <c r="D11" s="47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45">
      <c r="A12" s="97" t="s">
        <v>231</v>
      </c>
      <c r="B12" s="97" t="s">
        <v>229</v>
      </c>
      <c r="C12" s="97" t="s">
        <v>71</v>
      </c>
      <c r="D12" s="47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45">
      <c r="A13" s="97" t="s">
        <v>231</v>
      </c>
      <c r="B13" s="97" t="s">
        <v>229</v>
      </c>
      <c r="C13" s="97" t="s">
        <v>586</v>
      </c>
      <c r="D13" s="47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45">
      <c r="A14" s="97" t="s">
        <v>253</v>
      </c>
      <c r="B14" s="97" t="s">
        <v>212</v>
      </c>
      <c r="C14" s="97" t="s">
        <v>404</v>
      </c>
      <c r="D14" s="47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45">
      <c r="A15" s="97" t="s">
        <v>231</v>
      </c>
      <c r="B15" s="97" t="s">
        <v>229</v>
      </c>
      <c r="C15" s="97" t="s">
        <v>647</v>
      </c>
      <c r="D15" s="47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45">
      <c r="A16" s="97" t="s">
        <v>231</v>
      </c>
      <c r="B16" s="97" t="s">
        <v>544</v>
      </c>
      <c r="C16" s="97" t="s">
        <v>545</v>
      </c>
      <c r="D16" s="47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45">
      <c r="A17" s="97" t="s">
        <v>253</v>
      </c>
      <c r="B17" s="97" t="s">
        <v>253</v>
      </c>
      <c r="C17" s="97" t="s">
        <v>320</v>
      </c>
      <c r="D17" s="47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45">
      <c r="A18" s="97" t="s">
        <v>253</v>
      </c>
      <c r="B18" s="97" t="s">
        <v>212</v>
      </c>
      <c r="C18" s="97" t="s">
        <v>270</v>
      </c>
      <c r="D18" s="47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45">
      <c r="A19" s="97" t="s">
        <v>253</v>
      </c>
      <c r="B19" s="97" t="s">
        <v>212</v>
      </c>
      <c r="C19" s="97" t="s">
        <v>41</v>
      </c>
      <c r="D19" s="47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45">
      <c r="A20" s="97" t="s">
        <v>371</v>
      </c>
      <c r="B20" s="97" t="s">
        <v>396</v>
      </c>
      <c r="C20" s="97" t="s">
        <v>267</v>
      </c>
      <c r="D20" s="47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45">
      <c r="A21" s="97" t="s">
        <v>371</v>
      </c>
      <c r="B21" s="97" t="s">
        <v>240</v>
      </c>
      <c r="C21" s="97" t="s">
        <v>140</v>
      </c>
      <c r="D21" s="47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45">
      <c r="A22" s="97" t="s">
        <v>253</v>
      </c>
      <c r="B22" s="97" t="s">
        <v>259</v>
      </c>
      <c r="C22" s="97" t="s">
        <v>185</v>
      </c>
      <c r="D22" s="47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45">
      <c r="A23" s="97" t="s">
        <v>253</v>
      </c>
      <c r="B23" s="97" t="s">
        <v>322</v>
      </c>
      <c r="C23" s="97" t="s">
        <v>327</v>
      </c>
      <c r="D23" s="47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45">
      <c r="A24" s="97" t="s">
        <v>371</v>
      </c>
      <c r="B24" s="97" t="s">
        <v>371</v>
      </c>
      <c r="C24" s="97" t="s">
        <v>137</v>
      </c>
      <c r="D24" s="47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45">
      <c r="A25" s="97" t="s">
        <v>253</v>
      </c>
      <c r="B25" s="97" t="s">
        <v>322</v>
      </c>
      <c r="C25" s="97" t="s">
        <v>323</v>
      </c>
      <c r="D25" s="47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45">
      <c r="A26" s="97" t="s">
        <v>253</v>
      </c>
      <c r="B26" s="97" t="s">
        <v>259</v>
      </c>
      <c r="C26" s="97" t="s">
        <v>433</v>
      </c>
      <c r="D26" s="47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45">
      <c r="A27" s="97" t="s">
        <v>231</v>
      </c>
      <c r="B27" s="97" t="s">
        <v>229</v>
      </c>
      <c r="C27" s="97" t="s">
        <v>653</v>
      </c>
      <c r="D27" s="47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45">
      <c r="A28" s="97" t="s">
        <v>231</v>
      </c>
      <c r="B28" s="97" t="s">
        <v>305</v>
      </c>
      <c r="C28" s="97" t="s">
        <v>615</v>
      </c>
      <c r="D28" s="47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45">
      <c r="A29" s="97" t="s">
        <v>253</v>
      </c>
      <c r="B29" s="97" t="s">
        <v>234</v>
      </c>
      <c r="C29" s="97" t="s">
        <v>620</v>
      </c>
      <c r="D29" s="47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253</v>
      </c>
      <c r="B5" s="97" t="s">
        <v>253</v>
      </c>
      <c r="C5" s="97" t="s">
        <v>320</v>
      </c>
      <c r="D5" s="47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.1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176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4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4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45">
      <c r="A9" s="97" t="s">
        <v>253</v>
      </c>
      <c r="B9" s="97" t="s">
        <v>322</v>
      </c>
      <c r="C9" s="97" t="s">
        <v>327</v>
      </c>
      <c r="D9" s="47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.1">
      <c r="A10" s="97" t="s">
        <v>231</v>
      </c>
      <c r="B10" s="97" t="s">
        <v>231</v>
      </c>
      <c r="C10" s="97" t="s">
        <v>412</v>
      </c>
      <c r="D10" s="47">
        <v>0</v>
      </c>
      <c r="E10" s="97" t="s">
        <v>562</v>
      </c>
      <c r="F10" s="176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.1">
      <c r="A11" s="97" t="s">
        <v>231</v>
      </c>
      <c r="B11" s="97" t="s">
        <v>658</v>
      </c>
      <c r="C11" s="97" t="s">
        <v>451</v>
      </c>
      <c r="D11" s="47">
        <v>0</v>
      </c>
      <c r="E11" s="97"/>
      <c r="F11" s="176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4.45">
      <c r="A5" s="97" t="s">
        <v>253</v>
      </c>
      <c r="B5" s="97" t="s">
        <v>322</v>
      </c>
      <c r="C5" s="97" t="s">
        <v>327</v>
      </c>
      <c r="D5" s="47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45">
      <c r="A6" s="97" t="s">
        <v>253</v>
      </c>
      <c r="B6" s="97" t="s">
        <v>253</v>
      </c>
      <c r="C6" s="97" t="s">
        <v>320</v>
      </c>
      <c r="D6" s="47" t="s">
        <v>629</v>
      </c>
      <c r="E6" s="97" t="s">
        <v>78</v>
      </c>
      <c r="F6" s="176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231</v>
      </c>
      <c r="B5" s="97" t="s">
        <v>221</v>
      </c>
      <c r="C5" s="97" t="s">
        <v>277</v>
      </c>
      <c r="D5" s="77">
        <v>157</v>
      </c>
      <c r="E5" s="77" t="s">
        <v>663</v>
      </c>
      <c r="F5" s="77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595</v>
      </c>
      <c r="B5" s="97" t="s">
        <v>305</v>
      </c>
      <c r="C5" s="97" t="s">
        <v>612</v>
      </c>
      <c r="D5" s="47">
        <v>355</v>
      </c>
      <c r="E5" s="97" t="s">
        <v>308</v>
      </c>
      <c r="F5" s="77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4.45">
      <c r="A6" s="97" t="s">
        <v>595</v>
      </c>
      <c r="B6" s="97" t="s">
        <v>595</v>
      </c>
      <c r="C6" s="97" t="s">
        <v>412</v>
      </c>
      <c r="D6" s="47">
        <v>0</v>
      </c>
      <c r="E6" s="97" t="s">
        <v>562</v>
      </c>
      <c r="F6" s="77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4.45">
      <c r="A7" s="97" t="s">
        <v>371</v>
      </c>
      <c r="B7" s="97" t="s">
        <v>240</v>
      </c>
      <c r="C7" s="97" t="s">
        <v>140</v>
      </c>
      <c r="D7" s="47">
        <v>230</v>
      </c>
      <c r="E7" s="97" t="s">
        <v>142</v>
      </c>
      <c r="F7" s="77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7.95">
      <c r="A8" s="97" t="s">
        <v>253</v>
      </c>
      <c r="B8" s="97" t="s">
        <v>288</v>
      </c>
      <c r="C8" s="97" t="s">
        <v>345</v>
      </c>
      <c r="D8" s="47">
        <v>74</v>
      </c>
      <c r="E8" s="97" t="s">
        <v>535</v>
      </c>
      <c r="F8" s="93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4.45">
      <c r="A9" s="97" t="s">
        <v>253</v>
      </c>
      <c r="B9" s="97" t="s">
        <v>253</v>
      </c>
      <c r="C9" s="97" t="s">
        <v>387</v>
      </c>
      <c r="D9" s="47">
        <v>0</v>
      </c>
      <c r="E9" s="97" t="s">
        <v>78</v>
      </c>
      <c r="F9" s="77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4.45">
      <c r="A10" s="97" t="s">
        <v>595</v>
      </c>
      <c r="B10" s="97" t="s">
        <v>221</v>
      </c>
      <c r="C10" s="97" t="s">
        <v>54</v>
      </c>
      <c r="D10" s="47">
        <v>56</v>
      </c>
      <c r="E10" s="97" t="s">
        <v>610</v>
      </c>
      <c r="F10" s="77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4.45">
      <c r="A11" s="97" t="s">
        <v>595</v>
      </c>
      <c r="B11" s="97" t="s">
        <v>462</v>
      </c>
      <c r="C11" s="97" t="s">
        <v>401</v>
      </c>
      <c r="D11" s="47">
        <v>349</v>
      </c>
      <c r="E11" s="97" t="s">
        <v>403</v>
      </c>
      <c r="F11" s="77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4.4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77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50.1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.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.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4.9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1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1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1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1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1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1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1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1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1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1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1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1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1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1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1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371</v>
      </c>
      <c r="B5" s="97" t="s">
        <v>396</v>
      </c>
      <c r="C5" s="97" t="s">
        <v>267</v>
      </c>
      <c r="D5" s="47">
        <v>284</v>
      </c>
      <c r="E5" s="97" t="s">
        <v>670</v>
      </c>
      <c r="F5" s="77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4.45">
      <c r="A6" s="97" t="s">
        <v>253</v>
      </c>
      <c r="B6" s="97" t="s">
        <v>288</v>
      </c>
      <c r="C6" s="97" t="s">
        <v>173</v>
      </c>
      <c r="D6" s="47">
        <v>127</v>
      </c>
      <c r="E6" s="97" t="s">
        <v>672</v>
      </c>
      <c r="F6" s="77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4.45">
      <c r="A7" s="97" t="s">
        <v>253</v>
      </c>
      <c r="B7" s="97" t="s">
        <v>259</v>
      </c>
      <c r="C7" s="97" t="s">
        <v>613</v>
      </c>
      <c r="D7" s="47">
        <v>372</v>
      </c>
      <c r="E7" s="97" t="s">
        <v>673</v>
      </c>
      <c r="F7" s="77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4.4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676</v>
      </c>
      <c r="F8" s="93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253</v>
      </c>
      <c r="B5" s="97" t="s">
        <v>253</v>
      </c>
      <c r="C5" s="97" t="s">
        <v>675</v>
      </c>
      <c r="D5" s="47">
        <v>383</v>
      </c>
      <c r="E5" s="97" t="s">
        <v>676</v>
      </c>
      <c r="F5" s="77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4.45">
      <c r="A6" s="97" t="s">
        <v>253</v>
      </c>
      <c r="B6" s="97" t="s">
        <v>322</v>
      </c>
      <c r="C6" s="97" t="s">
        <v>327</v>
      </c>
      <c r="D6" s="47">
        <v>87</v>
      </c>
      <c r="E6" s="97" t="s">
        <v>651</v>
      </c>
      <c r="F6" s="77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4.45">
      <c r="A7" s="97" t="s">
        <v>253</v>
      </c>
      <c r="B7" s="97" t="s">
        <v>288</v>
      </c>
      <c r="C7" s="97" t="s">
        <v>237</v>
      </c>
      <c r="D7" s="47">
        <v>82</v>
      </c>
      <c r="E7" s="97" t="s">
        <v>679</v>
      </c>
      <c r="F7" s="77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231</v>
      </c>
      <c r="B5" s="97" t="s">
        <v>305</v>
      </c>
      <c r="C5" s="97" t="s">
        <v>612</v>
      </c>
      <c r="D5" s="47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4.45">
      <c r="A6" s="97" t="s">
        <v>231</v>
      </c>
      <c r="B6" s="97" t="s">
        <v>221</v>
      </c>
      <c r="C6" s="97" t="s">
        <v>54</v>
      </c>
      <c r="D6" s="47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4.45">
      <c r="A7" s="97" t="s">
        <v>231</v>
      </c>
      <c r="B7" s="97" t="s">
        <v>231</v>
      </c>
      <c r="C7" s="97" t="s">
        <v>412</v>
      </c>
      <c r="D7" s="47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4.45">
      <c r="A8" s="97" t="s">
        <v>253</v>
      </c>
      <c r="B8" s="97" t="s">
        <v>212</v>
      </c>
      <c r="C8" s="97" t="s">
        <v>404</v>
      </c>
      <c r="D8" s="47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4.45">
      <c r="A9" s="97" t="s">
        <v>371</v>
      </c>
      <c r="B9" s="97" t="s">
        <v>240</v>
      </c>
      <c r="C9" s="97" t="s">
        <v>140</v>
      </c>
      <c r="D9" s="47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4.4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4.45">
      <c r="A11" s="97" t="s">
        <v>253</v>
      </c>
      <c r="B11" s="97" t="s">
        <v>212</v>
      </c>
      <c r="C11" s="97" t="s">
        <v>270</v>
      </c>
      <c r="D11" s="47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231</v>
      </c>
      <c r="B5" s="97" t="s">
        <v>229</v>
      </c>
      <c r="C5" s="97" t="s">
        <v>586</v>
      </c>
      <c r="D5" s="47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4.45">
      <c r="A6" s="97" t="s">
        <v>253</v>
      </c>
      <c r="B6" s="97" t="s">
        <v>234</v>
      </c>
      <c r="C6" s="97" t="s">
        <v>456</v>
      </c>
      <c r="D6" s="47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4.45">
      <c r="A7" s="97" t="s">
        <v>253</v>
      </c>
      <c r="B7" s="97" t="s">
        <v>253</v>
      </c>
      <c r="C7" s="97" t="s">
        <v>387</v>
      </c>
      <c r="D7" s="47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/>
      <c r="B5" s="97"/>
      <c r="C5" s="97"/>
      <c r="D5" s="47"/>
      <c r="E5" s="97"/>
      <c r="F5" s="97"/>
      <c r="G5" s="97"/>
      <c r="H5" s="97"/>
      <c r="I5" s="97"/>
      <c r="J5" s="97"/>
      <c r="K5" s="97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4.45">
      <c r="A6" s="97"/>
      <c r="B6" s="97"/>
      <c r="C6" s="97"/>
      <c r="D6" s="47"/>
      <c r="E6" s="97"/>
      <c r="F6" s="97"/>
      <c r="G6" s="97"/>
      <c r="H6" s="97"/>
      <c r="I6" s="97"/>
      <c r="J6" s="97"/>
      <c r="K6" s="97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4.45">
      <c r="A7" s="97"/>
      <c r="B7" s="97"/>
      <c r="C7" s="97"/>
      <c r="D7" s="47"/>
      <c r="E7" s="97"/>
      <c r="F7" s="97"/>
      <c r="G7" s="97"/>
      <c r="H7" s="97"/>
      <c r="I7" s="97"/>
      <c r="J7" s="97"/>
      <c r="K7" s="97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4.45">
      <c r="A6" s="97" t="s">
        <v>253</v>
      </c>
      <c r="B6" s="97" t="s">
        <v>212</v>
      </c>
      <c r="C6" s="97" t="s">
        <v>620</v>
      </c>
      <c r="D6" s="47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4.4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4.45">
      <c r="A8" s="97" t="s">
        <v>231</v>
      </c>
      <c r="B8" s="97" t="s">
        <v>229</v>
      </c>
      <c r="C8" s="97" t="s">
        <v>586</v>
      </c>
      <c r="D8" s="47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4.45">
      <c r="A9" s="97" t="s">
        <v>253</v>
      </c>
      <c r="B9" s="97" t="s">
        <v>288</v>
      </c>
      <c r="C9" s="97" t="s">
        <v>345</v>
      </c>
      <c r="D9" s="47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4.45">
      <c r="A10" s="180" t="s">
        <v>371</v>
      </c>
      <c r="B10" s="180" t="s">
        <v>240</v>
      </c>
      <c r="C10" s="180" t="s">
        <v>140</v>
      </c>
      <c r="D10" s="107">
        <v>230</v>
      </c>
      <c r="E10" s="182" t="s">
        <v>142</v>
      </c>
      <c r="F10" s="180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4">
        <v>45011</v>
      </c>
      <c r="M10" s="164">
        <v>45013</v>
      </c>
      <c r="N10" s="162">
        <f>3156.22/2</f>
        <v>1578.11</v>
      </c>
      <c r="O10" s="162">
        <f>3156.22/2</f>
        <v>1578.11</v>
      </c>
      <c r="P10" s="162">
        <f t="shared" si="1"/>
        <v>3156.22</v>
      </c>
      <c r="Q10" s="158">
        <v>7</v>
      </c>
      <c r="R10" s="162">
        <v>120</v>
      </c>
      <c r="S10" s="158">
        <v>0</v>
      </c>
      <c r="T10" s="162">
        <v>0</v>
      </c>
      <c r="U10" s="156">
        <f t="shared" si="2"/>
        <v>840</v>
      </c>
      <c r="V10" s="156">
        <f>P10+U10</f>
        <v>3996.22</v>
      </c>
      <c r="W10" s="156">
        <f>V10</f>
        <v>3996.22</v>
      </c>
      <c r="X10" s="180"/>
    </row>
    <row r="11" spans="1:24" s="92" customFormat="1" ht="14.45">
      <c r="A11" s="181"/>
      <c r="B11" s="181"/>
      <c r="C11" s="181"/>
      <c r="D11" s="107"/>
      <c r="E11" s="182"/>
      <c r="F11" s="181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5"/>
      <c r="M11" s="165"/>
      <c r="N11" s="163"/>
      <c r="O11" s="163"/>
      <c r="P11" s="163"/>
      <c r="Q11" s="159"/>
      <c r="R11" s="163"/>
      <c r="S11" s="159"/>
      <c r="T11" s="163"/>
      <c r="U11" s="157"/>
      <c r="V11" s="157"/>
      <c r="W11" s="157"/>
      <c r="X11" s="181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1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371</v>
      </c>
      <c r="B5" s="97" t="s">
        <v>240</v>
      </c>
      <c r="C5" s="97" t="s">
        <v>448</v>
      </c>
      <c r="D5" s="47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4.45">
      <c r="A6" s="97" t="s">
        <v>371</v>
      </c>
      <c r="B6" s="97" t="s">
        <v>240</v>
      </c>
      <c r="C6" s="97" t="s">
        <v>140</v>
      </c>
      <c r="D6" s="47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4.4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4.45">
      <c r="A8" s="97" t="s">
        <v>253</v>
      </c>
      <c r="B8" s="97" t="s">
        <v>288</v>
      </c>
      <c r="C8" s="97" t="s">
        <v>642</v>
      </c>
      <c r="D8" s="47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4.4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4.45">
      <c r="A10" s="97" t="s">
        <v>253</v>
      </c>
      <c r="B10" s="97" t="s">
        <v>253</v>
      </c>
      <c r="C10" s="97" t="s">
        <v>387</v>
      </c>
      <c r="D10" s="47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5"/>
    </sheetView>
  </sheetViews>
  <sheetFormatPr defaultRowHeight="14.1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4.45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4.4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4.45">
      <c r="A8" s="97" t="s">
        <v>371</v>
      </c>
      <c r="B8" s="97" t="s">
        <v>371</v>
      </c>
      <c r="C8" s="97" t="s">
        <v>79</v>
      </c>
      <c r="D8" s="47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4.45">
      <c r="A9" s="97" t="s">
        <v>231</v>
      </c>
      <c r="B9" s="97" t="s">
        <v>241</v>
      </c>
      <c r="C9" s="97" t="s">
        <v>701</v>
      </c>
      <c r="D9" s="47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4.45">
      <c r="A10" s="97" t="s">
        <v>231</v>
      </c>
      <c r="B10" s="97" t="s">
        <v>231</v>
      </c>
      <c r="C10" s="97" t="s">
        <v>704</v>
      </c>
      <c r="D10" s="47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4.45">
      <c r="A11" s="182" t="s">
        <v>253</v>
      </c>
      <c r="B11" s="182" t="s">
        <v>253</v>
      </c>
      <c r="C11" s="182" t="s">
        <v>387</v>
      </c>
      <c r="D11" s="169"/>
      <c r="E11" s="180" t="s">
        <v>50</v>
      </c>
      <c r="F11" s="172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94">
        <v>45063</v>
      </c>
      <c r="M11" s="94">
        <v>45064</v>
      </c>
      <c r="N11" s="162">
        <f>8486.12/2</f>
        <v>4243.0600000000004</v>
      </c>
      <c r="O11" s="162">
        <f>8486.12/2</f>
        <v>4243.0600000000004</v>
      </c>
      <c r="P11" s="162">
        <f t="shared" si="0"/>
        <v>8486.1200000000008</v>
      </c>
      <c r="Q11" s="167">
        <v>0</v>
      </c>
      <c r="R11" s="162">
        <v>0</v>
      </c>
      <c r="S11" s="167">
        <v>0</v>
      </c>
      <c r="T11" s="162">
        <v>0</v>
      </c>
      <c r="U11" s="167">
        <v>0</v>
      </c>
      <c r="V11" s="156">
        <f t="shared" ref="V11:V14" si="4">P11+U11</f>
        <v>8486.1200000000008</v>
      </c>
      <c r="W11" s="156">
        <f t="shared" ref="W11:W14" si="5">V11</f>
        <v>8486.1200000000008</v>
      </c>
      <c r="X11" s="160"/>
    </row>
    <row r="12" spans="1:24" ht="14.45">
      <c r="A12" s="182"/>
      <c r="B12" s="182"/>
      <c r="C12" s="182"/>
      <c r="D12" s="170"/>
      <c r="E12" s="183"/>
      <c r="F12" s="173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94">
        <v>45064</v>
      </c>
      <c r="M12" s="94">
        <v>45064</v>
      </c>
      <c r="N12" s="166"/>
      <c r="O12" s="166"/>
      <c r="P12" s="166"/>
      <c r="Q12" s="167"/>
      <c r="R12" s="166"/>
      <c r="S12" s="167"/>
      <c r="T12" s="166"/>
      <c r="U12" s="167"/>
      <c r="V12" s="168"/>
      <c r="W12" s="168"/>
      <c r="X12" s="160"/>
    </row>
    <row r="13" spans="1:24" ht="14.45">
      <c r="A13" s="182"/>
      <c r="B13" s="182"/>
      <c r="C13" s="182"/>
      <c r="D13" s="171"/>
      <c r="E13" s="181"/>
      <c r="F13" s="174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94">
        <v>45064</v>
      </c>
      <c r="M13" s="94">
        <v>45064</v>
      </c>
      <c r="N13" s="163"/>
      <c r="O13" s="163"/>
      <c r="P13" s="163"/>
      <c r="Q13" s="167"/>
      <c r="R13" s="163"/>
      <c r="S13" s="167"/>
      <c r="T13" s="163"/>
      <c r="U13" s="167"/>
      <c r="V13" s="157"/>
      <c r="W13" s="157"/>
      <c r="X13" s="160"/>
    </row>
    <row r="14" spans="1:24" ht="14.45">
      <c r="A14" s="180" t="s">
        <v>371</v>
      </c>
      <c r="B14" s="180" t="s">
        <v>371</v>
      </c>
      <c r="C14" s="182" t="s">
        <v>79</v>
      </c>
      <c r="D14" s="169"/>
      <c r="E14" s="180" t="s">
        <v>80</v>
      </c>
      <c r="F14" s="172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4">
        <v>45063</v>
      </c>
      <c r="M14" s="94">
        <v>45064</v>
      </c>
      <c r="N14" s="162">
        <f>8375.42/2</f>
        <v>4187.71</v>
      </c>
      <c r="O14" s="162">
        <f>8375.42/2</f>
        <v>4187.71</v>
      </c>
      <c r="P14" s="162">
        <f>SUM(N14:O16)</f>
        <v>8375.42</v>
      </c>
      <c r="Q14" s="167">
        <v>0</v>
      </c>
      <c r="R14" s="162">
        <v>0</v>
      </c>
      <c r="S14" s="167">
        <v>0</v>
      </c>
      <c r="T14" s="162">
        <v>0</v>
      </c>
      <c r="U14" s="167">
        <v>0</v>
      </c>
      <c r="V14" s="156">
        <f t="shared" si="4"/>
        <v>8375.42</v>
      </c>
      <c r="W14" s="156">
        <f t="shared" si="5"/>
        <v>8375.42</v>
      </c>
      <c r="X14" s="160"/>
    </row>
    <row r="15" spans="1:24" ht="14.45">
      <c r="A15" s="183"/>
      <c r="B15" s="183"/>
      <c r="C15" s="182"/>
      <c r="D15" s="170"/>
      <c r="E15" s="183"/>
      <c r="F15" s="173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94">
        <v>45064</v>
      </c>
      <c r="M15" s="94">
        <v>45064</v>
      </c>
      <c r="N15" s="166"/>
      <c r="O15" s="166"/>
      <c r="P15" s="166"/>
      <c r="Q15" s="167"/>
      <c r="R15" s="166"/>
      <c r="S15" s="167"/>
      <c r="T15" s="166"/>
      <c r="U15" s="167"/>
      <c r="V15" s="168"/>
      <c r="W15" s="168"/>
      <c r="X15" s="160"/>
    </row>
    <row r="16" spans="1:24" ht="14.45">
      <c r="A16" s="181"/>
      <c r="B16" s="181"/>
      <c r="C16" s="182"/>
      <c r="D16" s="171"/>
      <c r="E16" s="181"/>
      <c r="F16" s="174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94">
        <v>45064</v>
      </c>
      <c r="M16" s="94">
        <v>45064</v>
      </c>
      <c r="N16" s="163"/>
      <c r="O16" s="163"/>
      <c r="P16" s="163"/>
      <c r="Q16" s="167"/>
      <c r="R16" s="163"/>
      <c r="S16" s="167"/>
      <c r="T16" s="163"/>
      <c r="U16" s="167"/>
      <c r="V16" s="157"/>
      <c r="W16" s="157"/>
      <c r="X16" s="160"/>
    </row>
    <row r="17" spans="1:24" ht="14.45">
      <c r="A17" s="180" t="s">
        <v>231</v>
      </c>
      <c r="B17" s="180" t="s">
        <v>231</v>
      </c>
      <c r="C17" s="182" t="s">
        <v>704</v>
      </c>
      <c r="D17" s="169"/>
      <c r="E17" s="180" t="s">
        <v>562</v>
      </c>
      <c r="F17" s="172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4">
        <v>45063</v>
      </c>
      <c r="M17" s="94">
        <v>45064</v>
      </c>
      <c r="N17" s="162">
        <f>8219.66/2</f>
        <v>4109.83</v>
      </c>
      <c r="O17" s="162">
        <f>8219.66/2</f>
        <v>4109.83</v>
      </c>
      <c r="P17" s="162">
        <f>SUM(N17:O19)</f>
        <v>8219.66</v>
      </c>
      <c r="Q17" s="167">
        <v>0</v>
      </c>
      <c r="R17" s="162">
        <v>0</v>
      </c>
      <c r="S17" s="167">
        <v>0</v>
      </c>
      <c r="T17" s="162">
        <v>0</v>
      </c>
      <c r="U17" s="167">
        <v>0</v>
      </c>
      <c r="V17" s="156">
        <f t="shared" ref="V17" si="6">P17+U17</f>
        <v>8219.66</v>
      </c>
      <c r="W17" s="156">
        <f t="shared" ref="W17" si="7">V17</f>
        <v>8219.66</v>
      </c>
      <c r="X17" s="160"/>
    </row>
    <row r="18" spans="1:24" ht="14.45">
      <c r="A18" s="183"/>
      <c r="B18" s="183"/>
      <c r="C18" s="182"/>
      <c r="D18" s="170"/>
      <c r="E18" s="183"/>
      <c r="F18" s="173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94">
        <v>45064</v>
      </c>
      <c r="M18" s="94">
        <v>45064</v>
      </c>
      <c r="N18" s="166"/>
      <c r="O18" s="166"/>
      <c r="P18" s="166"/>
      <c r="Q18" s="167"/>
      <c r="R18" s="166"/>
      <c r="S18" s="167"/>
      <c r="T18" s="166"/>
      <c r="U18" s="167"/>
      <c r="V18" s="168"/>
      <c r="W18" s="168"/>
      <c r="X18" s="160"/>
    </row>
    <row r="19" spans="1:24" ht="14.45">
      <c r="A19" s="181"/>
      <c r="B19" s="181"/>
      <c r="C19" s="182"/>
      <c r="D19" s="171"/>
      <c r="E19" s="181"/>
      <c r="F19" s="174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94">
        <v>45064</v>
      </c>
      <c r="M19" s="94">
        <v>45064</v>
      </c>
      <c r="N19" s="163"/>
      <c r="O19" s="163"/>
      <c r="P19" s="163"/>
      <c r="Q19" s="167"/>
      <c r="R19" s="163"/>
      <c r="S19" s="167"/>
      <c r="T19" s="163"/>
      <c r="U19" s="167"/>
      <c r="V19" s="157"/>
      <c r="W19" s="157"/>
      <c r="X19" s="160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1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29.1">
      <c r="A5" s="97" t="s">
        <v>371</v>
      </c>
      <c r="B5" s="97" t="s">
        <v>371</v>
      </c>
      <c r="C5" s="97" t="s">
        <v>79</v>
      </c>
      <c r="D5" s="47">
        <v>0</v>
      </c>
      <c r="E5" s="176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4.45">
      <c r="A6" s="97" t="s">
        <v>253</v>
      </c>
      <c r="B6" s="97" t="s">
        <v>212</v>
      </c>
      <c r="C6" s="97" t="s">
        <v>41</v>
      </c>
      <c r="D6" s="47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4.4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4.4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4.4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4.45">
      <c r="A10" s="97" t="s">
        <v>231</v>
      </c>
      <c r="B10" s="97" t="s">
        <v>711</v>
      </c>
      <c r="C10" s="97" t="s">
        <v>712</v>
      </c>
      <c r="D10" s="47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4.45">
      <c r="A11" s="97" t="s">
        <v>231</v>
      </c>
      <c r="B11" s="97" t="s">
        <v>711</v>
      </c>
      <c r="C11" s="97" t="s">
        <v>715</v>
      </c>
      <c r="D11" s="47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4.4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4.45">
      <c r="A13" s="97" t="s">
        <v>231</v>
      </c>
      <c r="B13" s="97" t="s">
        <v>462</v>
      </c>
      <c r="C13" s="97" t="s">
        <v>401</v>
      </c>
      <c r="D13" s="47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3.5">
      <c r="A14" s="97" t="s">
        <v>253</v>
      </c>
      <c r="B14" s="97" t="s">
        <v>259</v>
      </c>
      <c r="C14" s="97" t="s">
        <v>613</v>
      </c>
      <c r="D14" s="47">
        <v>372</v>
      </c>
      <c r="E14" s="176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4.4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1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180" t="s">
        <v>371</v>
      </c>
      <c r="B5" s="180" t="s">
        <v>371</v>
      </c>
      <c r="C5" s="180" t="s">
        <v>79</v>
      </c>
      <c r="D5" s="180">
        <v>0</v>
      </c>
      <c r="E5" s="180" t="s">
        <v>80</v>
      </c>
      <c r="F5" s="180" t="s">
        <v>720</v>
      </c>
      <c r="G5" s="180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4">
        <v>45110</v>
      </c>
      <c r="M5" s="164">
        <v>45111</v>
      </c>
      <c r="N5" s="162">
        <f>3242.09/2</f>
        <v>1621.0450000000001</v>
      </c>
      <c r="O5" s="162">
        <f>3242.09/2</f>
        <v>1621.0450000000001</v>
      </c>
      <c r="P5" s="162">
        <f t="shared" ref="P5:P13" si="0">SUM(N5:O5)</f>
        <v>3242.09</v>
      </c>
      <c r="Q5" s="180">
        <v>0</v>
      </c>
      <c r="R5" s="180">
        <v>0</v>
      </c>
      <c r="S5" s="180">
        <v>0</v>
      </c>
      <c r="T5" s="180">
        <v>0</v>
      </c>
      <c r="U5" s="180">
        <f t="shared" ref="U5:U15" si="1">Q5*R5+S5*T5</f>
        <v>0</v>
      </c>
      <c r="V5" s="156">
        <f t="shared" ref="V5:V13" si="2">P5+U5</f>
        <v>3242.09</v>
      </c>
      <c r="W5" s="156">
        <f t="shared" ref="W5:W13" si="3">V5</f>
        <v>3242.09</v>
      </c>
      <c r="X5" s="180"/>
    </row>
    <row r="6" spans="1:24" s="92" customFormat="1" ht="14.45">
      <c r="A6" s="181"/>
      <c r="B6" s="181"/>
      <c r="C6" s="181"/>
      <c r="D6" s="181"/>
      <c r="E6" s="181"/>
      <c r="F6" s="181"/>
      <c r="G6" s="181"/>
      <c r="H6" s="97" t="s">
        <v>39</v>
      </c>
      <c r="I6" s="97" t="s">
        <v>40</v>
      </c>
      <c r="J6" s="97" t="s">
        <v>37</v>
      </c>
      <c r="K6" s="97" t="s">
        <v>38</v>
      </c>
      <c r="L6" s="165"/>
      <c r="M6" s="165"/>
      <c r="N6" s="163"/>
      <c r="O6" s="163"/>
      <c r="P6" s="163"/>
      <c r="Q6" s="181"/>
      <c r="R6" s="181"/>
      <c r="S6" s="181"/>
      <c r="T6" s="181"/>
      <c r="U6" s="181"/>
      <c r="V6" s="157"/>
      <c r="W6" s="157"/>
      <c r="X6" s="181"/>
    </row>
    <row r="7" spans="1:24" s="92" customFormat="1" ht="14.4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4.4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4.45">
      <c r="A9" s="97" t="s">
        <v>253</v>
      </c>
      <c r="B9" s="97" t="s">
        <v>212</v>
      </c>
      <c r="C9" s="97" t="s">
        <v>620</v>
      </c>
      <c r="D9" s="47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4.45">
      <c r="A10" s="97" t="s">
        <v>253</v>
      </c>
      <c r="B10" s="97" t="s">
        <v>212</v>
      </c>
      <c r="C10" s="97" t="s">
        <v>270</v>
      </c>
      <c r="D10" s="47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4.4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29.1">
      <c r="A12" s="97" t="s">
        <v>231</v>
      </c>
      <c r="B12" s="97" t="s">
        <v>229</v>
      </c>
      <c r="C12" s="97" t="s">
        <v>653</v>
      </c>
      <c r="D12" s="47">
        <v>343</v>
      </c>
      <c r="E12" s="97" t="s">
        <v>723</v>
      </c>
      <c r="F12" s="176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4.45">
      <c r="A13" s="180" t="s">
        <v>231</v>
      </c>
      <c r="B13" s="180" t="s">
        <v>231</v>
      </c>
      <c r="C13" s="180" t="s">
        <v>704</v>
      </c>
      <c r="D13" s="180">
        <v>0</v>
      </c>
      <c r="E13" s="180" t="s">
        <v>562</v>
      </c>
      <c r="F13" s="180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2">
        <f>5571.04/3</f>
        <v>1857.0133333333333</v>
      </c>
      <c r="O13" s="162">
        <f>5571.04/3</f>
        <v>1857.0133333333333</v>
      </c>
      <c r="P13" s="162">
        <f t="shared" si="0"/>
        <v>3714.0266666666666</v>
      </c>
      <c r="Q13" s="180">
        <v>0</v>
      </c>
      <c r="R13" s="180">
        <v>0</v>
      </c>
      <c r="S13" s="180">
        <v>0</v>
      </c>
      <c r="T13" s="180">
        <v>0</v>
      </c>
      <c r="U13" s="180">
        <f t="shared" si="1"/>
        <v>0</v>
      </c>
      <c r="V13" s="156">
        <f t="shared" si="2"/>
        <v>3714.0266666666666</v>
      </c>
      <c r="W13" s="156">
        <f t="shared" si="3"/>
        <v>3714.0266666666666</v>
      </c>
      <c r="X13" s="180"/>
    </row>
    <row r="14" spans="1:24" s="92" customFormat="1" ht="14.4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66"/>
      <c r="O14" s="166"/>
      <c r="P14" s="166"/>
      <c r="Q14" s="183"/>
      <c r="R14" s="183"/>
      <c r="S14" s="183">
        <v>0</v>
      </c>
      <c r="T14" s="183">
        <v>0</v>
      </c>
      <c r="U14" s="183">
        <f t="shared" si="1"/>
        <v>0</v>
      </c>
      <c r="V14" s="168"/>
      <c r="W14" s="168"/>
      <c r="X14" s="183"/>
    </row>
    <row r="15" spans="1:24" s="92" customFormat="1" ht="14.45">
      <c r="A15" s="181"/>
      <c r="B15" s="181"/>
      <c r="C15" s="181"/>
      <c r="D15" s="181"/>
      <c r="E15" s="181"/>
      <c r="F15" s="181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1"/>
      <c r="M15" s="181"/>
      <c r="N15" s="163"/>
      <c r="O15" s="163"/>
      <c r="P15" s="163"/>
      <c r="Q15" s="181"/>
      <c r="R15" s="181"/>
      <c r="S15" s="181">
        <v>0</v>
      </c>
      <c r="T15" s="181">
        <v>0</v>
      </c>
      <c r="U15" s="181">
        <f t="shared" si="1"/>
        <v>0</v>
      </c>
      <c r="V15" s="157"/>
      <c r="W15" s="157"/>
      <c r="X15" s="181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43101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4.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4.9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4.9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4.9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1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1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1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1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1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1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1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1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1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1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1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1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1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1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1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1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5" sqref="D15:E15"/>
    </sheetView>
  </sheetViews>
  <sheetFormatPr defaultRowHeight="14.1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371</v>
      </c>
      <c r="B5" s="97" t="s">
        <v>371</v>
      </c>
      <c r="C5" s="97" t="s">
        <v>137</v>
      </c>
      <c r="D5" s="47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4.45">
      <c r="A6" s="97" t="s">
        <v>371</v>
      </c>
      <c r="B6" s="97" t="s">
        <v>240</v>
      </c>
      <c r="C6" s="97" t="s">
        <v>448</v>
      </c>
      <c r="D6" s="47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4.45">
      <c r="A7" s="97" t="s">
        <v>371</v>
      </c>
      <c r="B7" s="97" t="s">
        <v>240</v>
      </c>
      <c r="C7" s="97" t="s">
        <v>140</v>
      </c>
      <c r="D7" s="47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4.45">
      <c r="A8" s="97" t="s">
        <v>253</v>
      </c>
      <c r="B8" s="97" t="s">
        <v>253</v>
      </c>
      <c r="C8" s="97" t="s">
        <v>387</v>
      </c>
      <c r="D8" s="47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4.4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4.45">
      <c r="A10" s="97" t="s">
        <v>231</v>
      </c>
      <c r="B10" s="97" t="s">
        <v>229</v>
      </c>
      <c r="C10" s="97" t="s">
        <v>729</v>
      </c>
      <c r="D10" s="47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4.4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4.4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4.45">
      <c r="A13" s="97" t="s">
        <v>253</v>
      </c>
      <c r="B13" s="97" t="s">
        <v>253</v>
      </c>
      <c r="C13" s="97" t="s">
        <v>387</v>
      </c>
      <c r="D13" s="47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4.45">
      <c r="A14" s="97" t="s">
        <v>253</v>
      </c>
      <c r="B14" s="97" t="s">
        <v>253</v>
      </c>
      <c r="C14" s="97" t="s">
        <v>675</v>
      </c>
      <c r="D14" s="47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4.45">
      <c r="A15" s="97" t="s">
        <v>253</v>
      </c>
      <c r="B15" s="97" t="s">
        <v>212</v>
      </c>
      <c r="C15" s="97" t="s">
        <v>620</v>
      </c>
      <c r="D15" s="47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4.45">
      <c r="A16" s="97" t="s">
        <v>253</v>
      </c>
      <c r="B16" s="97" t="s">
        <v>212</v>
      </c>
      <c r="C16" s="97" t="s">
        <v>270</v>
      </c>
      <c r="D16" s="47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4.45">
      <c r="A17" s="97" t="s">
        <v>231</v>
      </c>
      <c r="B17" s="97" t="s">
        <v>221</v>
      </c>
      <c r="C17" s="97" t="s">
        <v>54</v>
      </c>
      <c r="D17" s="47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4.45">
      <c r="A18" s="97" t="s">
        <v>253</v>
      </c>
      <c r="B18" s="97" t="s">
        <v>253</v>
      </c>
      <c r="C18" s="97" t="s">
        <v>387</v>
      </c>
      <c r="D18" s="47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1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371</v>
      </c>
      <c r="B5" s="185" t="s">
        <v>240</v>
      </c>
      <c r="C5" s="97" t="s">
        <v>448</v>
      </c>
      <c r="D5" s="47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4.45">
      <c r="A6" s="97" t="s">
        <v>371</v>
      </c>
      <c r="B6" s="185" t="s">
        <v>240</v>
      </c>
      <c r="C6" s="97" t="s">
        <v>737</v>
      </c>
      <c r="D6" s="47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4.4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4.4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4.4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4.45">
      <c r="A10" s="97" t="s">
        <v>231</v>
      </c>
      <c r="B10" s="97" t="s">
        <v>241</v>
      </c>
      <c r="C10" s="97" t="s">
        <v>701</v>
      </c>
      <c r="D10" s="47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4.4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4.4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4.45">
      <c r="A13" s="97" t="s">
        <v>253</v>
      </c>
      <c r="B13" s="97" t="s">
        <v>212</v>
      </c>
      <c r="C13" s="97" t="s">
        <v>404</v>
      </c>
      <c r="D13" s="47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4.45">
      <c r="A14" s="97" t="s">
        <v>253</v>
      </c>
      <c r="B14" s="97" t="s">
        <v>322</v>
      </c>
      <c r="C14" s="97" t="s">
        <v>323</v>
      </c>
      <c r="D14" s="47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4.45">
      <c r="A15" s="97" t="s">
        <v>371</v>
      </c>
      <c r="B15" s="97" t="s">
        <v>371</v>
      </c>
      <c r="C15" s="97" t="s">
        <v>137</v>
      </c>
      <c r="D15" s="47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4.45">
      <c r="A16" s="97" t="s">
        <v>231</v>
      </c>
      <c r="B16" s="97" t="s">
        <v>221</v>
      </c>
      <c r="C16" s="97" t="s">
        <v>54</v>
      </c>
      <c r="D16" s="47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4.45">
      <c r="A17" s="97" t="s">
        <v>231</v>
      </c>
      <c r="B17" s="97" t="s">
        <v>229</v>
      </c>
      <c r="C17" s="97" t="s">
        <v>65</v>
      </c>
      <c r="D17" s="47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4.45">
      <c r="A18" s="97" t="s">
        <v>371</v>
      </c>
      <c r="B18" s="97" t="s">
        <v>226</v>
      </c>
      <c r="C18" s="97" t="s">
        <v>46</v>
      </c>
      <c r="D18" s="47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4.4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4.45">
      <c r="A20" s="97" t="s">
        <v>371</v>
      </c>
      <c r="B20" s="185" t="s">
        <v>240</v>
      </c>
      <c r="C20" s="97" t="s">
        <v>140</v>
      </c>
      <c r="D20" s="47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4.45">
      <c r="A21" s="97" t="s">
        <v>231</v>
      </c>
      <c r="B21" s="97" t="s">
        <v>229</v>
      </c>
      <c r="C21" s="97" t="s">
        <v>173</v>
      </c>
      <c r="D21" s="47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4.4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4.45">
      <c r="A23" s="97" t="s">
        <v>231</v>
      </c>
      <c r="B23" s="97" t="s">
        <v>231</v>
      </c>
      <c r="C23" s="97" t="s">
        <v>704</v>
      </c>
      <c r="D23" s="47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4.45">
      <c r="A24" s="97" t="s">
        <v>371</v>
      </c>
      <c r="B24" s="97" t="s">
        <v>371</v>
      </c>
      <c r="C24" s="97" t="s">
        <v>79</v>
      </c>
      <c r="D24" s="47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16" sqref="D16:E16"/>
    </sheetView>
  </sheetViews>
  <sheetFormatPr defaultRowHeight="14.1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371</v>
      </c>
      <c r="B5" s="185" t="s">
        <v>273</v>
      </c>
      <c r="C5" s="97" t="s">
        <v>752</v>
      </c>
      <c r="D5" s="47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4.45">
      <c r="A6" s="97" t="s">
        <v>253</v>
      </c>
      <c r="B6" s="185" t="s">
        <v>288</v>
      </c>
      <c r="C6" s="97" t="s">
        <v>642</v>
      </c>
      <c r="D6" s="47">
        <v>252</v>
      </c>
      <c r="E6" s="176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29.1">
      <c r="A7" s="97" t="s">
        <v>371</v>
      </c>
      <c r="B7" s="185" t="s">
        <v>240</v>
      </c>
      <c r="C7" s="97" t="s">
        <v>140</v>
      </c>
      <c r="D7" s="47">
        <v>230</v>
      </c>
      <c r="E7" s="97" t="s">
        <v>709</v>
      </c>
      <c r="F7" s="176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4.45">
      <c r="A8" s="97" t="s">
        <v>371</v>
      </c>
      <c r="B8" s="185" t="s">
        <v>240</v>
      </c>
      <c r="C8" s="97" t="s">
        <v>477</v>
      </c>
      <c r="D8" s="47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4.45">
      <c r="A9" s="97" t="s">
        <v>253</v>
      </c>
      <c r="B9" s="97" t="s">
        <v>322</v>
      </c>
      <c r="C9" s="97" t="s">
        <v>327</v>
      </c>
      <c r="D9" s="47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4.45">
      <c r="A10" s="97" t="s">
        <v>253</v>
      </c>
      <c r="B10" s="97" t="s">
        <v>322</v>
      </c>
      <c r="C10" s="97" t="s">
        <v>760</v>
      </c>
      <c r="D10" s="47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4.45">
      <c r="A11" s="97" t="s">
        <v>253</v>
      </c>
      <c r="B11" s="97" t="s">
        <v>322</v>
      </c>
      <c r="C11" s="97" t="s">
        <v>762</v>
      </c>
      <c r="D11" s="47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4.45">
      <c r="A12" s="97" t="s">
        <v>231</v>
      </c>
      <c r="B12" s="97" t="s">
        <v>764</v>
      </c>
      <c r="C12" s="97" t="s">
        <v>731</v>
      </c>
      <c r="D12" s="47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4.45">
      <c r="A13" s="97" t="s">
        <v>231</v>
      </c>
      <c r="B13" s="97" t="s">
        <v>231</v>
      </c>
      <c r="C13" s="97" t="s">
        <v>768</v>
      </c>
      <c r="D13" s="47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4.45">
      <c r="A14" s="97" t="s">
        <v>231</v>
      </c>
      <c r="B14" s="97" t="s">
        <v>229</v>
      </c>
      <c r="C14" s="97" t="s">
        <v>653</v>
      </c>
      <c r="D14" s="47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4.45">
      <c r="A15" s="97" t="s">
        <v>231</v>
      </c>
      <c r="B15" s="97" t="s">
        <v>229</v>
      </c>
      <c r="C15" s="97" t="s">
        <v>65</v>
      </c>
      <c r="D15" s="47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4.45">
      <c r="A16" s="97" t="s">
        <v>231</v>
      </c>
      <c r="B16" s="97" t="s">
        <v>229</v>
      </c>
      <c r="C16" s="97" t="s">
        <v>729</v>
      </c>
      <c r="D16" s="47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4.45">
      <c r="A17" s="97" t="s">
        <v>253</v>
      </c>
      <c r="B17" s="97" t="s">
        <v>253</v>
      </c>
      <c r="C17" s="97" t="s">
        <v>387</v>
      </c>
      <c r="D17" s="47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4.45">
      <c r="A18" s="97" t="s">
        <v>253</v>
      </c>
      <c r="B18" s="97" t="s">
        <v>259</v>
      </c>
      <c r="C18" s="97" t="s">
        <v>383</v>
      </c>
      <c r="D18" s="47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4.45">
      <c r="A19" s="97" t="s">
        <v>371</v>
      </c>
      <c r="B19" s="97" t="s">
        <v>371</v>
      </c>
      <c r="C19" s="97" t="s">
        <v>79</v>
      </c>
      <c r="D19" s="47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4.45">
      <c r="A20" s="97" t="s">
        <v>231</v>
      </c>
      <c r="B20" s="97" t="s">
        <v>231</v>
      </c>
      <c r="C20" s="97" t="s">
        <v>704</v>
      </c>
      <c r="D20" s="47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4.45">
      <c r="A21" s="97" t="s">
        <v>371</v>
      </c>
      <c r="B21" s="97" t="s">
        <v>371</v>
      </c>
      <c r="C21" s="97" t="s">
        <v>137</v>
      </c>
      <c r="D21" s="47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4.45">
      <c r="A22" s="97" t="s">
        <v>371</v>
      </c>
      <c r="B22" s="185" t="s">
        <v>295</v>
      </c>
      <c r="C22" s="97" t="s">
        <v>296</v>
      </c>
      <c r="D22" s="47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4.45">
      <c r="A23" s="97" t="s">
        <v>253</v>
      </c>
      <c r="B23" s="97" t="s">
        <v>253</v>
      </c>
      <c r="C23" s="97" t="s">
        <v>387</v>
      </c>
      <c r="D23" s="47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29.1">
      <c r="A24" s="97" t="s">
        <v>231</v>
      </c>
      <c r="B24" s="97" t="s">
        <v>231</v>
      </c>
      <c r="C24" s="97" t="s">
        <v>704</v>
      </c>
      <c r="D24" s="47">
        <v>0</v>
      </c>
      <c r="E24" s="97" t="s">
        <v>562</v>
      </c>
      <c r="F24" s="176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4.45">
      <c r="A25" s="97" t="s">
        <v>253</v>
      </c>
      <c r="B25" s="97" t="s">
        <v>212</v>
      </c>
      <c r="C25" s="97" t="s">
        <v>539</v>
      </c>
      <c r="D25" s="47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4.45">
      <c r="A26" s="97" t="s">
        <v>231</v>
      </c>
      <c r="B26" s="97" t="s">
        <v>231</v>
      </c>
      <c r="C26" s="97" t="s">
        <v>704</v>
      </c>
      <c r="D26" s="47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4.45">
      <c r="A27" s="97" t="s">
        <v>231</v>
      </c>
      <c r="B27" s="97" t="s">
        <v>241</v>
      </c>
      <c r="C27" s="97" t="s">
        <v>701</v>
      </c>
      <c r="D27" s="47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4.45">
      <c r="A28" s="97" t="s">
        <v>371</v>
      </c>
      <c r="B28" s="97" t="s">
        <v>371</v>
      </c>
      <c r="C28" s="97" t="s">
        <v>137</v>
      </c>
      <c r="D28" s="47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4.45">
      <c r="A29" s="97" t="s">
        <v>371</v>
      </c>
      <c r="B29" s="185" t="s">
        <v>240</v>
      </c>
      <c r="C29" s="97" t="s">
        <v>448</v>
      </c>
      <c r="D29" s="47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4.45">
      <c r="A30" s="97" t="s">
        <v>371</v>
      </c>
      <c r="B30" s="185" t="s">
        <v>240</v>
      </c>
      <c r="C30" s="97" t="s">
        <v>140</v>
      </c>
      <c r="D30" s="47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12" sqref="D12:E12"/>
    </sheetView>
  </sheetViews>
  <sheetFormatPr defaultRowHeight="14.1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4.45">
      <c r="A6" s="97" t="s">
        <v>231</v>
      </c>
      <c r="B6" s="185" t="s">
        <v>366</v>
      </c>
      <c r="C6" s="97" t="s">
        <v>789</v>
      </c>
      <c r="D6" s="47">
        <v>393</v>
      </c>
      <c r="E6" s="176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4.45">
      <c r="A7" s="97" t="s">
        <v>231</v>
      </c>
      <c r="B7" s="97" t="s">
        <v>231</v>
      </c>
      <c r="C7" s="97" t="s">
        <v>704</v>
      </c>
      <c r="D7" s="47">
        <v>0</v>
      </c>
      <c r="E7" s="97" t="s">
        <v>562</v>
      </c>
      <c r="F7" s="176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4.45">
      <c r="A8" s="97" t="s">
        <v>253</v>
      </c>
      <c r="B8" s="185" t="s">
        <v>253</v>
      </c>
      <c r="C8" s="97" t="s">
        <v>387</v>
      </c>
      <c r="D8" s="47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4.45">
      <c r="A9" s="97" t="s">
        <v>231</v>
      </c>
      <c r="B9" s="185" t="s">
        <v>231</v>
      </c>
      <c r="C9" s="97" t="s">
        <v>704</v>
      </c>
      <c r="D9" s="47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4.45">
      <c r="A10" s="97" t="s">
        <v>231</v>
      </c>
      <c r="B10" s="185" t="s">
        <v>215</v>
      </c>
      <c r="C10" s="97" t="s">
        <v>746</v>
      </c>
      <c r="D10" s="47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4.45">
      <c r="A11" s="97"/>
      <c r="B11" s="185" t="s">
        <v>226</v>
      </c>
      <c r="C11" s="97" t="s">
        <v>46</v>
      </c>
      <c r="D11" s="47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4.45">
      <c r="A12" s="97" t="s">
        <v>253</v>
      </c>
      <c r="B12" s="97" t="s">
        <v>212</v>
      </c>
      <c r="C12" s="97" t="s">
        <v>270</v>
      </c>
      <c r="D12" s="47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4.45">
      <c r="A13" s="97" t="s">
        <v>253</v>
      </c>
      <c r="B13" s="97" t="s">
        <v>259</v>
      </c>
      <c r="C13" s="97" t="s">
        <v>383</v>
      </c>
      <c r="D13" s="47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4.45">
      <c r="A14" s="97" t="s">
        <v>253</v>
      </c>
      <c r="B14" s="97" t="s">
        <v>253</v>
      </c>
      <c r="C14" s="97" t="s">
        <v>387</v>
      </c>
      <c r="D14" s="47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4.45">
      <c r="A15" s="97" t="s">
        <v>231</v>
      </c>
      <c r="B15" s="97" t="s">
        <v>231</v>
      </c>
      <c r="C15" s="97" t="s">
        <v>768</v>
      </c>
      <c r="D15" s="47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4.45">
      <c r="A16" s="97" t="s">
        <v>231</v>
      </c>
      <c r="B16" s="97" t="s">
        <v>241</v>
      </c>
      <c r="C16" s="97" t="s">
        <v>701</v>
      </c>
      <c r="D16" s="47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tabSelected="1" topLeftCell="F1" workbookViewId="0">
      <selection activeCell="C19" sqref="C19"/>
    </sheetView>
  </sheetViews>
  <sheetFormatPr defaultRowHeight="14.1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4.45">
      <c r="A5" s="97" t="s">
        <v>231</v>
      </c>
      <c r="B5" s="97" t="s">
        <v>229</v>
      </c>
      <c r="C5" s="97" t="s">
        <v>729</v>
      </c>
      <c r="D5" s="47">
        <v>387</v>
      </c>
      <c r="E5" s="97" t="s">
        <v>248</v>
      </c>
      <c r="F5" s="97" t="s">
        <v>799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45271</v>
      </c>
      <c r="M5" s="90">
        <v>45272</v>
      </c>
      <c r="N5" s="95">
        <f>1634.81/2</f>
        <v>817.40499999999997</v>
      </c>
      <c r="O5" s="95">
        <f>1634.81/2</f>
        <v>817.40499999999997</v>
      </c>
      <c r="P5" s="95">
        <f t="shared" ref="P5:P10" si="0">SUM(N5:O5)</f>
        <v>1634.81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7"/>
    </row>
    <row r="6" spans="1:24" s="92" customFormat="1" ht="14.45">
      <c r="A6" s="97" t="s">
        <v>231</v>
      </c>
      <c r="B6" s="97" t="s">
        <v>231</v>
      </c>
      <c r="C6" s="97" t="s">
        <v>704</v>
      </c>
      <c r="D6" s="47">
        <v>0</v>
      </c>
      <c r="E6" s="97" t="s">
        <v>562</v>
      </c>
      <c r="F6" s="97" t="s">
        <v>800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45266</v>
      </c>
      <c r="M6" s="90">
        <v>45268</v>
      </c>
      <c r="N6" s="95">
        <f>2945.25/2</f>
        <v>1472.625</v>
      </c>
      <c r="O6" s="95">
        <f>2945.25/2</f>
        <v>1472.625</v>
      </c>
      <c r="P6" s="95">
        <f t="shared" si="0"/>
        <v>2945.25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7"/>
    </row>
    <row r="7" spans="1:24" s="92" customFormat="1" ht="14.4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801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45273</v>
      </c>
      <c r="M7" s="90">
        <v>45274</v>
      </c>
      <c r="N7" s="95">
        <f>2092/2</f>
        <v>1046</v>
      </c>
      <c r="O7" s="95">
        <f>2092/2</f>
        <v>1046</v>
      </c>
      <c r="P7" s="95">
        <f t="shared" si="0"/>
        <v>2092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7"/>
    </row>
    <row r="8" spans="1:24" s="92" customFormat="1" ht="14.45">
      <c r="A8" s="97" t="s">
        <v>253</v>
      </c>
      <c r="B8" s="97" t="s">
        <v>259</v>
      </c>
      <c r="C8" s="97" t="s">
        <v>802</v>
      </c>
      <c r="D8" s="47">
        <v>404</v>
      </c>
      <c r="E8" s="97" t="s">
        <v>803</v>
      </c>
      <c r="F8" s="97" t="s">
        <v>800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45267</v>
      </c>
      <c r="M8" s="90">
        <v>45268</v>
      </c>
      <c r="N8" s="95">
        <f>2884/2</f>
        <v>1442</v>
      </c>
      <c r="O8" s="95">
        <f>2884/2</f>
        <v>1442</v>
      </c>
      <c r="P8" s="95">
        <f t="shared" si="0"/>
        <v>2884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7"/>
    </row>
    <row r="9" spans="1:24" s="92" customFormat="1" ht="14.45">
      <c r="A9" s="97" t="s">
        <v>253</v>
      </c>
      <c r="B9" s="97" t="s">
        <v>212</v>
      </c>
      <c r="C9" s="97" t="s">
        <v>270</v>
      </c>
      <c r="D9" s="47" t="s">
        <v>168</v>
      </c>
      <c r="E9" s="97" t="s">
        <v>599</v>
      </c>
      <c r="F9" s="97" t="s">
        <v>804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45273</v>
      </c>
      <c r="M9" s="90">
        <v>45274</v>
      </c>
      <c r="N9" s="95">
        <f>979.78/2</f>
        <v>489.89</v>
      </c>
      <c r="O9" s="95">
        <f>979.78/2</f>
        <v>489.89</v>
      </c>
      <c r="P9" s="95">
        <f t="shared" si="0"/>
        <v>979.78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7"/>
    </row>
    <row r="10" spans="1:24" s="92" customFormat="1" ht="14.4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804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45273</v>
      </c>
      <c r="M10" s="90">
        <v>45274</v>
      </c>
      <c r="N10" s="95">
        <f>979.78/2</f>
        <v>489.89</v>
      </c>
      <c r="O10" s="95">
        <f>979.78/2</f>
        <v>489.89</v>
      </c>
      <c r="P10" s="95">
        <f t="shared" si="0"/>
        <v>979.78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7"/>
    </row>
    <row r="11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1"/>
  <sheetData/>
  <pageMargins left="0.511811024" right="0.511811024" top="0.78740157499999996" bottom="0.78740157499999996" header="0.31496062000000002" footer="0.3149606200000000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1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43160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4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4.9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43191</v>
      </c>
    </row>
    <row r="6" spans="1:24" ht="14.1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 ht="14.1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 ht="14.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0.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4.9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4.9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4.9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2025-01-22T17:44:51Z</dcterms:modified>
  <cp:category/>
  <cp:contentStatus/>
</cp:coreProperties>
</file>