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E\SEGE\GOVERNANÇA\LAI\ESTRUTURA PADRÃO DAS INFORMAÇÕES\10. EXECUÇÃO ORÇAMENTÁRIA E FINANCEIRA - Renan-Isabela\2019\"/>
    </mc:Choice>
  </mc:AlternateContent>
  <bookViews>
    <workbookView xWindow="240" yWindow="60" windowWidth="20115" windowHeight="8010"/>
  </bookViews>
  <sheets>
    <sheet name="EXECUTADO_- DEZEMBRO -_2019" sheetId="1" r:id="rId1"/>
  </sheets>
  <calcPr calcId="162913"/>
</workbook>
</file>

<file path=xl/calcChain.xml><?xml version="1.0" encoding="utf-8"?>
<calcChain xmlns="http://schemas.openxmlformats.org/spreadsheetml/2006/main">
  <c r="U16" i="1" l="1"/>
  <c r="V16" i="1" s="1"/>
  <c r="W16" i="1" s="1"/>
  <c r="P16" i="1"/>
  <c r="U15" i="1"/>
  <c r="O15" i="1"/>
  <c r="N15" i="1"/>
  <c r="P15" i="1" s="1"/>
  <c r="U14" i="1"/>
  <c r="V14" i="1" s="1"/>
  <c r="W14" i="1" s="1"/>
  <c r="P14" i="1"/>
  <c r="O14" i="1"/>
  <c r="N14" i="1"/>
  <c r="U13" i="1"/>
  <c r="O13" i="1"/>
  <c r="N13" i="1"/>
  <c r="P13" i="1" s="1"/>
  <c r="V13" i="1" s="1"/>
  <c r="W13" i="1" s="1"/>
  <c r="U12" i="1"/>
  <c r="P12" i="1"/>
  <c r="O12" i="1"/>
  <c r="N12" i="1"/>
  <c r="U11" i="1"/>
  <c r="O11" i="1"/>
  <c r="N11" i="1"/>
  <c r="P11" i="1" s="1"/>
  <c r="V11" i="1" s="1"/>
  <c r="W11" i="1" s="1"/>
  <c r="U10" i="1"/>
  <c r="O10" i="1"/>
  <c r="N10" i="1"/>
  <c r="P10" i="1" s="1"/>
  <c r="V12" i="1" l="1"/>
  <c r="W12" i="1" s="1"/>
  <c r="V15" i="1"/>
  <c r="W15" i="1" s="1"/>
  <c r="V10" i="1"/>
  <c r="W10" i="1" s="1"/>
</calcChain>
</file>

<file path=xl/sharedStrings.xml><?xml version="1.0" encoding="utf-8"?>
<sst xmlns="http://schemas.openxmlformats.org/spreadsheetml/2006/main" count="112" uniqueCount="76">
  <si>
    <t>MÊS REFERÊNCIA:</t>
  </si>
  <si>
    <t>MATRIZ DE GERENCIAMENTO DE DIÁRIAS E PASSAGENS</t>
  </si>
  <si>
    <t>UNIDADE GESTORA</t>
  </si>
  <si>
    <t>SERVIDOR</t>
  </si>
  <si>
    <t>EVENTO</t>
  </si>
  <si>
    <t>PASSAGENS</t>
  </si>
  <si>
    <t>DIÁRIAS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</si>
  <si>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</si>
  <si>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</si>
  <si>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</si>
  <si>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</si>
  <si>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</si>
  <si>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</si>
  <si>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</si>
  <si>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</si>
  <si>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</si>
  <si>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</si>
  <si>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</si>
  <si>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</si>
  <si>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</si>
  <si>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</si>
  <si>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</si>
  <si>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</si>
  <si>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</si>
  <si>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</si>
  <si>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</si>
  <si>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</si>
  <si>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</si>
  <si>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</si>
  <si>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Quantidade</t>
  </si>
  <si>
    <t>Valor unitário</t>
  </si>
  <si>
    <t>DAF - DIRETORIA ADMINISTRATIVO FINANCEIRA</t>
  </si>
  <si>
    <t>GETI - GERENCIA DE TECNOLOGIA DA INFORMACAO</t>
  </si>
  <si>
    <t>JOAO EULINO DA SILVA NETO</t>
  </si>
  <si>
    <t>00236</t>
  </si>
  <si>
    <t>ANALISTA DE SISTEMAS</t>
  </si>
  <si>
    <t>TREINAMENTO</t>
  </si>
  <si>
    <t>NACIONAL</t>
  </si>
  <si>
    <t>PE</t>
  </si>
  <si>
    <t>RECIFE</t>
  </si>
  <si>
    <t>SP</t>
  </si>
  <si>
    <t>SÃO PAULO</t>
  </si>
  <si>
    <t>GCON - GERENCIA CONTABIL E FISCAL</t>
  </si>
  <si>
    <t>JONATHAS MESQUITA DE ALMEIDA</t>
  </si>
  <si>
    <t>000063</t>
  </si>
  <si>
    <t>SUPERVISOR FISCAL</t>
  </si>
  <si>
    <t>REUNIÃO ABEGAS</t>
  </si>
  <si>
    <t>RJ</t>
  </si>
  <si>
    <t>RIO DE JANEIRO</t>
  </si>
  <si>
    <t>PRE - PRESIDENCIA</t>
  </si>
  <si>
    <t>CJUR - COORDENADORIA JURIDICA</t>
  </si>
  <si>
    <t>CARLOS EDUARDO CARNEIRO GUEDES ALCOFORADO</t>
  </si>
  <si>
    <t>000056</t>
  </si>
  <si>
    <t>COORDENADOR JURÍDICO</t>
  </si>
  <si>
    <t>DTC - DIRETORIA TECNICO - COMERCIAL</t>
  </si>
  <si>
    <t>FABRICIO BOMTEMPO DE OLIVEIRA</t>
  </si>
  <si>
    <t>000000</t>
  </si>
  <si>
    <t>DIRETOR TÉCNICO COMERCIAL</t>
  </si>
  <si>
    <t>FÓRUM SERGIPANO DE ÓLEO E GÁS</t>
  </si>
  <si>
    <t>SE</t>
  </si>
  <si>
    <t>ARACAJU</t>
  </si>
  <si>
    <t>GCVI - GERENCIA DE COMERC. VEICULAR/INDUSTRIA</t>
  </si>
  <si>
    <t>FABIO EDUARDO MORGADO</t>
  </si>
  <si>
    <t>000346</t>
  </si>
  <si>
    <t>ASSITENTE DE DIRETORIA</t>
  </si>
  <si>
    <t>GDIS - COORDENADORIA DE DISTRIBUICAO</t>
  </si>
  <si>
    <t>ADRIANO VIEIRA BRANDAO</t>
  </si>
  <si>
    <t>000244</t>
  </si>
  <si>
    <t>TÉCNICO OPERACIONAL DE OPERAÇÕES</t>
  </si>
  <si>
    <t>TREINAMENTO ABNT</t>
  </si>
  <si>
    <t>GERE - COORDENADORIA DE ENGENHARIA</t>
  </si>
  <si>
    <t>DANILO PAVEL SOARES  DO ESPIRITO SANTO</t>
  </si>
  <si>
    <t>000277</t>
  </si>
  <si>
    <t>ENGENHEIRO DE PROJETOS</t>
  </si>
  <si>
    <t>TAF DE ESTAÇÕES</t>
  </si>
  <si>
    <t>CAMPINAS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</si>
</sst>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R$&quot;\ * #,##0.00_-;\-&quot;R$&quot;\ * #,##0.00_-;_-&quot;R$&quot;\ * &quot;-&quot;??_-;_-@_-"/>
    <numFmt numFmtId="164" formatCode="mmm/yyyy"/>
    <numFmt numFmtId="165" formatCode="[$R$]#,##0.00"/>
    <numFmt numFmtId="166" formatCode="[$R$-416]&quot; &quot;#,##0.00;[Red]&quot;-&quot;[$R$-416]&quot; &quot;#,##0.00"/>
  </numFmts>
  <fonts count="8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8"/>
      <color rgb="FF00000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rgb="FFB7E1CD"/>
        <bgColor rgb="FFB7E1CD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4" fontId="2" fillId="0" borderId="0" applyFont="0" applyFill="0" applyBorder="0" applyAlignment="0" applyProtection="0"/>
    <xf numFmtId="0" fontId="1" fillId="0" borderId="0"/>
    <xf numFmtId="0" fontId="2" fillId="8" borderId="0" applyNumberFormat="0" applyFont="0" applyBorder="0" applyProtection="0"/>
    <xf numFmtId="0" fontId="6" fillId="0" borderId="0" applyNumberFormat="0" applyBorder="0" applyProtection="0">
      <alignment horizontal="center"/>
    </xf>
    <xf numFmtId="0" fontId="6" fillId="0" borderId="0" applyNumberFormat="0" applyBorder="0" applyProtection="0">
      <alignment horizontal="center" textRotation="90"/>
    </xf>
    <xf numFmtId="0" fontId="1" fillId="0" borderId="0"/>
    <xf numFmtId="0" fontId="7" fillId="0" borderId="0" applyNumberFormat="0" applyBorder="0" applyProtection="0"/>
    <xf numFmtId="166" fontId="7" fillId="0" borderId="0" applyBorder="0" applyProtection="0"/>
  </cellStyleXfs>
  <cellXfs count="26">
    <xf numFmtId="0" fontId="0" fillId="0" borderId="0" xfId="0"/>
    <xf numFmtId="0" fontId="0" fillId="2" borderId="0" xfId="0" applyFill="1" applyAlignment="1"/>
    <xf numFmtId="0" fontId="0" fillId="3" borderId="0" xfId="0" applyFill="1" applyBorder="1"/>
    <xf numFmtId="164" fontId="3" fillId="0" borderId="2" xfId="0" applyNumberFormat="1" applyFont="1" applyBorder="1" applyAlignment="1">
      <alignment horizontal="right"/>
    </xf>
    <xf numFmtId="0" fontId="0" fillId="6" borderId="0" xfId="0" applyFill="1" applyBorder="1"/>
    <xf numFmtId="0" fontId="0" fillId="5" borderId="0" xfId="0" applyFill="1"/>
    <xf numFmtId="0" fontId="4" fillId="5" borderId="0" xfId="0" applyFont="1" applyFill="1" applyAlignment="1">
      <alignment horizontal="center"/>
    </xf>
    <xf numFmtId="165" fontId="4" fillId="5" borderId="0" xfId="0" applyNumberFormat="1" applyFont="1" applyFill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0" xfId="2" applyAlignment="1">
      <alignment horizontal="center" vertical="center"/>
    </xf>
    <xf numFmtId="49" fontId="5" fillId="7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14" fontId="5" fillId="7" borderId="4" xfId="0" applyNumberFormat="1" applyFont="1" applyFill="1" applyBorder="1" applyAlignment="1">
      <alignment horizontal="center" vertical="center" wrapText="1"/>
    </xf>
    <xf numFmtId="44" fontId="5" fillId="7" borderId="4" xfId="1" applyFont="1" applyFill="1" applyBorder="1" applyAlignment="1">
      <alignment horizontal="center" vertical="center" wrapText="1"/>
    </xf>
    <xf numFmtId="0" fontId="0" fillId="0" borderId="4" xfId="0" applyBorder="1"/>
    <xf numFmtId="0" fontId="1" fillId="0" borderId="0" xfId="2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49" fontId="5" fillId="7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165" fontId="4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</cellXfs>
  <cellStyles count="9">
    <cellStyle name="ConditionalStyle_1" xfId="3"/>
    <cellStyle name="Heading" xfId="4"/>
    <cellStyle name="Heading1" xfId="5"/>
    <cellStyle name="Moeda" xfId="1" builtinId="4"/>
    <cellStyle name="Normal" xfId="0" builtinId="0"/>
    <cellStyle name="Normal 2" xfId="6"/>
    <cellStyle name="Normal 3" xfId="2"/>
    <cellStyle name="Result" xfId="7"/>
    <cellStyle name="Result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6"/>
  <sheetViews>
    <sheetView tabSelected="1" topLeftCell="G6" workbookViewId="0">
      <selection activeCell="C24" sqref="C24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2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2" t="s">
        <v>0</v>
      </c>
      <c r="W5" s="22"/>
      <c r="X5" s="3">
        <v>43586</v>
      </c>
    </row>
    <row r="6" spans="1:46" x14ac:dyDescent="0.25">
      <c r="A6" s="23" t="s">
        <v>1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</row>
    <row r="7" spans="1:46" x14ac:dyDescent="0.25">
      <c r="A7" s="23" t="s">
        <v>2</v>
      </c>
      <c r="B7" s="23"/>
      <c r="C7" s="23" t="s">
        <v>3</v>
      </c>
      <c r="D7" s="23"/>
      <c r="E7" s="23"/>
      <c r="F7" s="23" t="s">
        <v>4</v>
      </c>
      <c r="G7" s="23"/>
      <c r="H7" s="23"/>
      <c r="I7" s="23"/>
      <c r="J7" s="23"/>
      <c r="K7" s="23"/>
      <c r="L7" s="23"/>
      <c r="M7" s="23"/>
      <c r="N7" s="23" t="s">
        <v>5</v>
      </c>
      <c r="O7" s="23"/>
      <c r="P7" s="23"/>
      <c r="Q7" s="23" t="s">
        <v>6</v>
      </c>
      <c r="R7" s="23"/>
      <c r="S7" s="23"/>
      <c r="T7" s="23"/>
      <c r="U7" s="23"/>
      <c r="V7" s="23"/>
      <c r="W7" s="23" t="s">
        <v>7</v>
      </c>
      <c r="X7" s="24" t="s">
        <v>8</v>
      </c>
    </row>
    <row r="8" spans="1:46" s="5" customFormat="1" x14ac:dyDescent="0.25">
      <c r="A8" s="21" t="s">
        <v>9</v>
      </c>
      <c r="B8" s="21" t="s">
        <v>10</v>
      </c>
      <c r="C8" s="21" t="s">
        <v>11</v>
      </c>
      <c r="D8" s="21" t="s">
        <v>12</v>
      </c>
      <c r="E8" s="21" t="s">
        <v>13</v>
      </c>
      <c r="F8" s="21" t="s">
        <v>14</v>
      </c>
      <c r="G8" s="21" t="s">
        <v>15</v>
      </c>
      <c r="H8" s="21" t="s">
        <v>16</v>
      </c>
      <c r="I8" s="21"/>
      <c r="J8" s="20" t="s">
        <v>17</v>
      </c>
      <c r="K8" s="20"/>
      <c r="L8" s="21" t="s">
        <v>18</v>
      </c>
      <c r="M8" s="21" t="s">
        <v>19</v>
      </c>
      <c r="N8" s="20" t="s">
        <v>20</v>
      </c>
      <c r="O8" s="20" t="s">
        <v>21</v>
      </c>
      <c r="P8" s="20" t="s">
        <v>22</v>
      </c>
      <c r="Q8" s="20" t="s">
        <v>23</v>
      </c>
      <c r="R8" s="20"/>
      <c r="S8" s="20" t="s">
        <v>24</v>
      </c>
      <c r="T8" s="20"/>
      <c r="U8" s="21" t="s">
        <v>25</v>
      </c>
      <c r="V8" s="20" t="s">
        <v>22</v>
      </c>
      <c r="W8" s="23"/>
      <c r="X8" s="2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</row>
    <row r="9" spans="1:46" s="5" customFormat="1" ht="17.25" customHeight="1" x14ac:dyDescent="0.25">
      <c r="A9" s="21"/>
      <c r="B9" s="21"/>
      <c r="C9" s="21"/>
      <c r="D9" s="21"/>
      <c r="E9" s="21"/>
      <c r="F9" s="21"/>
      <c r="G9" s="21"/>
      <c r="H9" s="6" t="s">
        <v>26</v>
      </c>
      <c r="I9" s="6" t="s">
        <v>27</v>
      </c>
      <c r="J9" s="6" t="s">
        <v>26</v>
      </c>
      <c r="K9" s="7" t="s">
        <v>28</v>
      </c>
      <c r="L9" s="21"/>
      <c r="M9" s="21"/>
      <c r="N9" s="20"/>
      <c r="O9" s="20"/>
      <c r="P9" s="20"/>
      <c r="Q9" s="6" t="s">
        <v>29</v>
      </c>
      <c r="R9" s="7" t="s">
        <v>30</v>
      </c>
      <c r="S9" s="6" t="s">
        <v>29</v>
      </c>
      <c r="T9" s="7" t="s">
        <v>30</v>
      </c>
      <c r="U9" s="21"/>
      <c r="V9" s="20"/>
      <c r="W9" s="23"/>
      <c r="X9" s="25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1:46" s="15" customFormat="1" x14ac:dyDescent="0.2">
      <c r="A10" s="8" t="s">
        <v>31</v>
      </c>
      <c r="B10" s="8" t="s">
        <v>32</v>
      </c>
      <c r="C10" s="9" t="s">
        <v>33</v>
      </c>
      <c r="D10" s="10" t="s">
        <v>34</v>
      </c>
      <c r="E10" s="11" t="s">
        <v>35</v>
      </c>
      <c r="F10" s="12" t="s">
        <v>36</v>
      </c>
      <c r="G10" s="12" t="s">
        <v>37</v>
      </c>
      <c r="H10" s="12" t="s">
        <v>38</v>
      </c>
      <c r="I10" s="12" t="s">
        <v>39</v>
      </c>
      <c r="J10" s="12" t="s">
        <v>40</v>
      </c>
      <c r="K10" s="12" t="s">
        <v>41</v>
      </c>
      <c r="L10" s="13">
        <v>43807</v>
      </c>
      <c r="M10" s="13">
        <v>43811</v>
      </c>
      <c r="N10" s="14">
        <f>1766.28/2</f>
        <v>883.14</v>
      </c>
      <c r="O10" s="14">
        <f>1766.28/2</f>
        <v>883.14</v>
      </c>
      <c r="P10" s="14">
        <f t="shared" ref="P10:P16" si="0">SUM(N10:O10)</f>
        <v>1766.28</v>
      </c>
      <c r="Q10" s="12">
        <v>5</v>
      </c>
      <c r="R10" s="14">
        <v>120</v>
      </c>
      <c r="S10" s="12">
        <v>0</v>
      </c>
      <c r="T10" s="14">
        <v>0</v>
      </c>
      <c r="U10" s="14">
        <f>(Q10*R10)+(S10*T10)</f>
        <v>600</v>
      </c>
      <c r="V10" s="14">
        <f>U10+P10</f>
        <v>2366.2799999999997</v>
      </c>
      <c r="W10" s="14">
        <f>V10</f>
        <v>2366.2799999999997</v>
      </c>
      <c r="X10" s="1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</row>
    <row r="11" spans="1:46" s="15" customFormat="1" x14ac:dyDescent="0.2">
      <c r="A11" s="8" t="s">
        <v>31</v>
      </c>
      <c r="B11" s="8" t="s">
        <v>42</v>
      </c>
      <c r="C11" s="8" t="s">
        <v>43</v>
      </c>
      <c r="D11" s="10" t="s">
        <v>44</v>
      </c>
      <c r="E11" s="11" t="s">
        <v>45</v>
      </c>
      <c r="F11" s="12" t="s">
        <v>46</v>
      </c>
      <c r="G11" s="12" t="s">
        <v>37</v>
      </c>
      <c r="H11" s="12" t="s">
        <v>38</v>
      </c>
      <c r="I11" s="12" t="s">
        <v>39</v>
      </c>
      <c r="J11" s="12" t="s">
        <v>47</v>
      </c>
      <c r="K11" s="12" t="s">
        <v>48</v>
      </c>
      <c r="L11" s="13">
        <v>43808</v>
      </c>
      <c r="M11" s="13">
        <v>43808</v>
      </c>
      <c r="N11" s="14">
        <f>1072.59/2</f>
        <v>536.29499999999996</v>
      </c>
      <c r="O11" s="14">
        <f>1072.59/2</f>
        <v>536.29499999999996</v>
      </c>
      <c r="P11" s="14">
        <f t="shared" si="0"/>
        <v>1072.5899999999999</v>
      </c>
      <c r="Q11" s="12">
        <v>1</v>
      </c>
      <c r="R11" s="14">
        <v>120</v>
      </c>
      <c r="S11" s="12">
        <v>2</v>
      </c>
      <c r="T11" s="14">
        <v>100</v>
      </c>
      <c r="U11" s="14">
        <f t="shared" ref="U11:U16" si="1">(Q11*R11)+(S11*T11)</f>
        <v>320</v>
      </c>
      <c r="V11" s="14">
        <f t="shared" ref="V11:V16" si="2">U11+P11</f>
        <v>1392.59</v>
      </c>
      <c r="W11" s="14">
        <f t="shared" ref="W11:W16" si="3">V11</f>
        <v>1392.59</v>
      </c>
      <c r="X11" s="1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</row>
    <row r="12" spans="1:46" s="15" customFormat="1" ht="25.5" x14ac:dyDescent="0.25">
      <c r="A12" s="8" t="s">
        <v>49</v>
      </c>
      <c r="B12" s="8" t="s">
        <v>50</v>
      </c>
      <c r="C12" s="16" t="s">
        <v>51</v>
      </c>
      <c r="D12" s="10" t="s">
        <v>52</v>
      </c>
      <c r="E12" s="11" t="s">
        <v>53</v>
      </c>
      <c r="F12" s="12" t="s">
        <v>46</v>
      </c>
      <c r="G12" s="12" t="s">
        <v>37</v>
      </c>
      <c r="H12" s="12" t="s">
        <v>38</v>
      </c>
      <c r="I12" s="12" t="s">
        <v>39</v>
      </c>
      <c r="J12" s="12" t="s">
        <v>47</v>
      </c>
      <c r="K12" s="12" t="s">
        <v>48</v>
      </c>
      <c r="L12" s="13">
        <v>43808</v>
      </c>
      <c r="M12" s="13">
        <v>43808</v>
      </c>
      <c r="N12" s="14">
        <f>1134.88/2</f>
        <v>567.44000000000005</v>
      </c>
      <c r="O12" s="14">
        <f>1134.88/2</f>
        <v>567.44000000000005</v>
      </c>
      <c r="P12" s="14">
        <f t="shared" si="0"/>
        <v>1134.8800000000001</v>
      </c>
      <c r="Q12" s="12">
        <v>1</v>
      </c>
      <c r="R12" s="14">
        <v>120</v>
      </c>
      <c r="S12" s="12">
        <v>1</v>
      </c>
      <c r="T12" s="14">
        <v>120</v>
      </c>
      <c r="U12" s="14">
        <f t="shared" si="1"/>
        <v>240</v>
      </c>
      <c r="V12" s="14">
        <f t="shared" si="2"/>
        <v>1374.88</v>
      </c>
      <c r="W12" s="14">
        <f t="shared" si="3"/>
        <v>1374.88</v>
      </c>
      <c r="X12" s="1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</row>
    <row r="13" spans="1:46" s="15" customFormat="1" ht="25.5" x14ac:dyDescent="0.2">
      <c r="A13" s="8" t="s">
        <v>54</v>
      </c>
      <c r="B13" s="8" t="s">
        <v>54</v>
      </c>
      <c r="C13" s="17" t="s">
        <v>55</v>
      </c>
      <c r="D13" s="18" t="s">
        <v>56</v>
      </c>
      <c r="E13" s="19" t="s">
        <v>57</v>
      </c>
      <c r="F13" s="12" t="s">
        <v>58</v>
      </c>
      <c r="G13" s="12" t="s">
        <v>37</v>
      </c>
      <c r="H13" s="12" t="s">
        <v>38</v>
      </c>
      <c r="I13" s="12" t="s">
        <v>39</v>
      </c>
      <c r="J13" s="12" t="s">
        <v>59</v>
      </c>
      <c r="K13" s="12" t="s">
        <v>60</v>
      </c>
      <c r="L13" s="13">
        <v>43807</v>
      </c>
      <c r="M13" s="13">
        <v>43808</v>
      </c>
      <c r="N13" s="14">
        <f>747.92/2</f>
        <v>373.96</v>
      </c>
      <c r="O13" s="14">
        <f>747.92/2</f>
        <v>373.96</v>
      </c>
      <c r="P13" s="14">
        <f t="shared" si="0"/>
        <v>747.92</v>
      </c>
      <c r="Q13" s="12">
        <v>0</v>
      </c>
      <c r="R13" s="14">
        <v>0</v>
      </c>
      <c r="S13" s="12">
        <v>0</v>
      </c>
      <c r="T13" s="14">
        <v>0</v>
      </c>
      <c r="U13" s="14">
        <f t="shared" si="1"/>
        <v>0</v>
      </c>
      <c r="V13" s="14">
        <f t="shared" si="2"/>
        <v>747.92</v>
      </c>
      <c r="W13" s="14">
        <f t="shared" si="3"/>
        <v>747.92</v>
      </c>
      <c r="X13" s="1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</row>
    <row r="14" spans="1:46" s="15" customFormat="1" ht="25.5" x14ac:dyDescent="0.2">
      <c r="A14" s="8" t="s">
        <v>54</v>
      </c>
      <c r="B14" s="8" t="s">
        <v>61</v>
      </c>
      <c r="C14" s="8" t="s">
        <v>62</v>
      </c>
      <c r="D14" s="18" t="s">
        <v>63</v>
      </c>
      <c r="E14" s="11" t="s">
        <v>64</v>
      </c>
      <c r="F14" s="12" t="s">
        <v>58</v>
      </c>
      <c r="G14" s="12" t="s">
        <v>37</v>
      </c>
      <c r="H14" s="12" t="s">
        <v>38</v>
      </c>
      <c r="I14" s="12" t="s">
        <v>39</v>
      </c>
      <c r="J14" s="12" t="s">
        <v>59</v>
      </c>
      <c r="K14" s="12" t="s">
        <v>60</v>
      </c>
      <c r="L14" s="13">
        <v>43807</v>
      </c>
      <c r="M14" s="13">
        <v>43808</v>
      </c>
      <c r="N14" s="14">
        <f>972.48/2</f>
        <v>486.24</v>
      </c>
      <c r="O14" s="14">
        <f>972.48/2</f>
        <v>486.24</v>
      </c>
      <c r="P14" s="14">
        <f t="shared" si="0"/>
        <v>972.48</v>
      </c>
      <c r="Q14" s="12">
        <v>2</v>
      </c>
      <c r="R14" s="14">
        <v>120</v>
      </c>
      <c r="S14" s="12">
        <v>0</v>
      </c>
      <c r="T14" s="14">
        <v>0</v>
      </c>
      <c r="U14" s="14">
        <f t="shared" si="1"/>
        <v>240</v>
      </c>
      <c r="V14" s="14">
        <f t="shared" si="2"/>
        <v>1212.48</v>
      </c>
      <c r="W14" s="14">
        <f t="shared" si="3"/>
        <v>1212.48</v>
      </c>
      <c r="X14" s="1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</row>
    <row r="15" spans="1:46" s="15" customFormat="1" ht="25.5" x14ac:dyDescent="0.2">
      <c r="A15" s="8" t="s">
        <v>54</v>
      </c>
      <c r="B15" s="8" t="s">
        <v>65</v>
      </c>
      <c r="C15" s="8" t="s">
        <v>66</v>
      </c>
      <c r="D15" s="10" t="s">
        <v>67</v>
      </c>
      <c r="E15" s="11" t="s">
        <v>68</v>
      </c>
      <c r="F15" s="12" t="s">
        <v>69</v>
      </c>
      <c r="G15" s="12" t="s">
        <v>37</v>
      </c>
      <c r="H15" s="12" t="s">
        <v>38</v>
      </c>
      <c r="I15" s="12" t="s">
        <v>39</v>
      </c>
      <c r="J15" s="12" t="s">
        <v>40</v>
      </c>
      <c r="K15" s="12" t="s">
        <v>41</v>
      </c>
      <c r="L15" s="13">
        <v>43800</v>
      </c>
      <c r="M15" s="13">
        <v>43803</v>
      </c>
      <c r="N15" s="14">
        <f>1715.52/2</f>
        <v>857.76</v>
      </c>
      <c r="O15" s="14">
        <f>1715.52/2</f>
        <v>857.76</v>
      </c>
      <c r="P15" s="14">
        <f t="shared" si="0"/>
        <v>1715.52</v>
      </c>
      <c r="Q15" s="12">
        <v>4</v>
      </c>
      <c r="R15" s="14">
        <v>120</v>
      </c>
      <c r="S15" s="12">
        <v>0</v>
      </c>
      <c r="T15" s="14">
        <v>0</v>
      </c>
      <c r="U15" s="14">
        <f t="shared" si="1"/>
        <v>480</v>
      </c>
      <c r="V15" s="14">
        <f t="shared" si="2"/>
        <v>2195.52</v>
      </c>
      <c r="W15" s="14">
        <f t="shared" si="3"/>
        <v>2195.52</v>
      </c>
      <c r="X15" s="1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</row>
    <row r="16" spans="1:46" s="15" customFormat="1" ht="25.5" x14ac:dyDescent="0.2">
      <c r="A16" s="8" t="s">
        <v>54</v>
      </c>
      <c r="B16" s="8" t="s">
        <v>70</v>
      </c>
      <c r="C16" s="8" t="s">
        <v>71</v>
      </c>
      <c r="D16" s="10" t="s">
        <v>72</v>
      </c>
      <c r="E16" s="11" t="s">
        <v>73</v>
      </c>
      <c r="F16" s="12" t="s">
        <v>74</v>
      </c>
      <c r="G16" s="12" t="s">
        <v>37</v>
      </c>
      <c r="H16" s="12" t="s">
        <v>38</v>
      </c>
      <c r="I16" s="12" t="s">
        <v>39</v>
      </c>
      <c r="J16" s="12" t="s">
        <v>40</v>
      </c>
      <c r="K16" s="12" t="s">
        <v>75</v>
      </c>
      <c r="L16" s="13">
        <v>43808</v>
      </c>
      <c r="M16" s="13">
        <v>43812</v>
      </c>
      <c r="N16" s="14">
        <v>2985.81</v>
      </c>
      <c r="O16" s="14">
        <v>1062</v>
      </c>
      <c r="P16" s="14">
        <f t="shared" si="0"/>
        <v>4047.81</v>
      </c>
      <c r="Q16" s="12">
        <v>5</v>
      </c>
      <c r="R16" s="14">
        <v>120</v>
      </c>
      <c r="S16" s="12">
        <v>5</v>
      </c>
      <c r="T16" s="14">
        <v>100</v>
      </c>
      <c r="U16" s="14">
        <f t="shared" si="1"/>
        <v>1100</v>
      </c>
      <c r="V16" s="14">
        <f t="shared" si="2"/>
        <v>5147.8099999999995</v>
      </c>
      <c r="W16" s="14">
        <f t="shared" si="3"/>
        <v>5147.8099999999995</v>
      </c>
      <c r="X16" s="1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N8:N9"/>
    <mergeCell ref="P8:P9"/>
    <mergeCell ref="Q8:R8"/>
    <mergeCell ref="S8:T8"/>
    <mergeCell ref="U8:U9"/>
    <mergeCell ref="V8:V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EXECUTADO_- DEZEMBRO -_2019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Isabela Santana</dc:creator>
  <cp:lastModifiedBy>Cristina Santos</cp:lastModifiedBy>
  <dcterms:created xsi:type="dcterms:W3CDTF">2020-02-14T21:02:43Z</dcterms:created>
  <dcterms:modified xsi:type="dcterms:W3CDTF">2020-03-10T14:27:12Z</dcterms:modified>
</cp:coreProperties>
</file>