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0" documentId="8_{5BB7F245-A9AB-448E-A3E2-C5659E3422DF}" xr6:coauthVersionLast="47" xr6:coauthVersionMax="47" xr10:uidLastSave="{00000000-0000-0000-0000-000000000000}"/>
  <bookViews>
    <workbookView xWindow="-28920" yWindow="-2385" windowWidth="29040" windowHeight="15720" tabRatio="743" firstSheet="80" activeTab="84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etembro -_2024" sheetId="98" r:id="rId83"/>
    <sheet name="EXECUTADO_- Outubro -_2024" sheetId="100" r:id="rId84"/>
    <sheet name="EXECUTADO_- Novembro -_2024" sheetId="101" r:id="rId85"/>
    <sheet name="Plan2" sheetId="68" r:id="rId86"/>
    <sheet name="Plan3" sheetId="80" r:id="rId8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01" l="1"/>
  <c r="L11" i="101" l="1"/>
  <c r="K11" i="101"/>
  <c r="M5" i="101" l="1"/>
  <c r="L13" i="101"/>
  <c r="K12" i="101"/>
  <c r="K13" i="101"/>
  <c r="K14" i="101"/>
  <c r="M10" i="101" l="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R5" i="101" s="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5" i="101" l="1"/>
  <c r="S14" i="101"/>
  <c r="T14" i="101" s="1"/>
  <c r="M17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S17" i="101" l="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<sst xmlns="http://schemas.openxmlformats.org/spreadsheetml/2006/main" count="10854" uniqueCount="1014">
  <si>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</si>
  <si>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</si>
  <si>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</si>
  <si>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</si>
  <si>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</si>
  <si>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</si>
  <si>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</si>
  <si>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</si>
  <si>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</si>
  <si>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</si>
  <si>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</si>
  <si>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</si>
  <si>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</si>
  <si>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</si>
  <si>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</si>
  <si>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</si>
  <si>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</si>
  <si>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</si>
  <si>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</si>
  <si>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</si>
  <si>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</si>
  <si>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</si>
  <si>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</si>
  <si>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</si>
  <si>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</si>
  <si>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</si>
  <si>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</si>
  <si>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</si>
  <si>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</si>
  <si>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</si>
  <si>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</si>
  <si>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</si>
  <si>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</si>
  <si>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</si>
  <si>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</si>
  <si>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</si>
  <si>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</si>
  <si>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</si>
  <si>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</si>
  <si>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</si>
  <si>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</si>
  <si>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</si>
  <si>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</si>
  <si>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</si>
  <si>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</si>
  <si>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</si>
  <si>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</si>
  <si>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</si>
  <si>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</si>
  <si>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</si>
  <si>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</si>
  <si>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</si>
  <si>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</si>
  <si>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</si>
  <si>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</si>
  <si>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</si>
  <si>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</si>
  <si>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</si>
  <si>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</si>
  <si>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</si>
  <si>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</si>
  <si>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</si>
  <si>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</si>
  <si>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</si>
  <si>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</si>
  <si>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</si>
  <si>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</si>
  <si>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</si>
  <si>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</si>
  <si>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</si>
  <si>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</si>
  <si>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</si>
  <si>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</si>
  <si>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</si>
  <si>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</si>
  <si>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</si>
  <si>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</si>
  <si>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</si>
  <si>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</si>
  <si>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</si>
  <si>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</si>
  <si>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</si>
  <si>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</si>
  <si>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</si>
  <si>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</si>
  <si>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</si>
  <si>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</si>
  <si>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</si>
  <si>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</si>
  <si>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</si>
  <si>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</si>
  <si>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</si>
  <si>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</si>
  <si>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</si>
  <si>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</si>
  <si>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</si>
  <si>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</si>
  <si>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</si>
  <si>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</si>
  <si>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</si>
  <si>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</si>
  <si>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</si>
  <si>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</si>
  <si>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</si>
  <si>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</si>
  <si>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</si>
  <si>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</si>
  <si>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</si>
  <si>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</si>
  <si>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</si>
  <si>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</si>
  <si>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</si>
  <si>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</si>
  <si>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</si>
  <si>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</si>
  <si>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</si>
  <si>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</si>
  <si>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</si>
  <si>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</si>
  <si>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</si>
  <si>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</si>
  <si>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</si>
  <si>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</si>
  <si>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</si>
  <si>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</si>
  <si>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</si>
  <si>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</si>
  <si>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</si>
  <si>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</si>
  <si>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</si>
  <si>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</si>
  <si>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</si>
  <si>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</si>
  <si>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</si>
  <si>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</si>
  <si>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</si>
  <si>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</si>
  <si>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</si>
  <si>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</si>
  <si>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</si>
  <si>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</si>
  <si>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</si>
  <si>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</si>
  <si>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</si>
  <si>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</si>
  <si>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</si>
  <si>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</si>
  <si>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</si>
  <si>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</si>
  <si>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</si>
  <si>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</si>
  <si>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</si>
  <si>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</si>
  <si>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</si>
  <si>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</si>
  <si>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</si>
  <si>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</si>
  <si>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</si>
  <si>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</si>
  <si>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</si>
  <si>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</si>
  <si>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</si>
  <si>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</si>
  <si>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</si>
  <si>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</si>
  <si>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</si>
  <si>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</si>
  <si>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</si>
  <si>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</si>
  <si>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</si>
  <si>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</si>
  <si>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</si>
  <si>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</si>
  <si>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</si>
  <si>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</si>
  <si>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</si>
  <si>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</si>
  <si>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</si>
  <si>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</si>
  <si>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</si>
  <si>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</si>
  <si>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</si>
  <si>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</si>
  <si>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</si>
  <si>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</si>
  <si>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</si>
  <si>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</si>
  <si>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</si>
  <si>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</si>
  <si>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</si>
  <si>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</si>
  <si>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</si>
  <si>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</si>
  <si>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</si>
  <si>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</si>
  <si>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</si>
  <si>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</si>
  <si>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</si>
  <si>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</si>
  <si>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</si>
  <si>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</si>
  <si>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</si>
  <si>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</si>
  <si>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</si>
  <si>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</si>
  <si>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</si>
  <si>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</si>
  <si>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</si>
  <si>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</si>
  <si>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</si>
  <si>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</si>
  <si>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</si>
  <si>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</si>
  <si>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</si>
  <si>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</si>
  <si>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</si>
  <si>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</si>
  <si>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</si>
  <si>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</si>
  <si>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</si>
  <si>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</si>
  <si>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</si>
  <si>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</si>
  <si>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</si>
  <si>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</si>
  <si>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</si>
  <si>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</si>
  <si>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</si>
  <si>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</si>
  <si>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</si>
  <si>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</si>
  <si>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</si>
  <si>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</si>
  <si>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</si>
  <si>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</si>
  <si>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</si>
  <si>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</si>
  <si>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</si>
  <si>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</si>
  <si>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</si>
  <si>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</si>
  <si>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</si>
  <si>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</si>
  <si>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</si>
  <si>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</si>
  <si>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</si>
  <si>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</si>
  <si>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</si>
  <si>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</si>
  <si>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</si>
  <si>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</si>
  <si>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</si>
  <si>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</si>
  <si>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</si>
  <si>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</si>
  <si>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</si>
  <si>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</si>
  <si>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</si>
  <si>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</si>
  <si>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</si>
  <si>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</si>
  <si>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</si>
  <si>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</si>
  <si>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</si>
  <si>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</si>
  <si>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</si>
  <si>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</si>
  <si>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</si>
  <si>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</si>
  <si>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</si>
  <si>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</si>
  <si>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</si>
  <si>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</si>
  <si>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</si>
  <si>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</si>
  <si>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</si>
  <si>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</si>
  <si>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</si>
  <si>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</si>
  <si>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</si>
  <si>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</si>
  <si>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</si>
  <si>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</si>
  <si>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</si>
  <si>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</si>
  <si>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</si>
  <si>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</si>
  <si>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</si>
  <si>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</si>
  <si>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</si>
  <si>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</si>
  <si>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</si>
  <si>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</si>
  <si>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</si>
  <si>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</si>
  <si>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</si>
  <si>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</si>
  <si>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</si>
  <si>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</si>
  <si>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</si>
  <si>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</si>
  <si>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</si>
  <si>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</si>
  <si>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</si>
  <si>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</si>
  <si>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</si>
  <si>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</si>
  <si>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</si>
  <si>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</si>
  <si>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</si>
  <si>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</si>
  <si>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</si>
  <si>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</si>
  <si>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</si>
  <si>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</si>
  <si>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</si>
  <si>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</si>
  <si>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</si>
  <si>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</si>
  <si>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</si>
  <si>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</si>
  <si>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</si>
  <si>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</si>
  <si>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</si>
  <si>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</si>
  <si>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</si>
  <si>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</si>
  <si>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</si>
  <si>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</si>
  <si>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</si>
  <si>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</si>
  <si>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</si>
  <si>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</si>
  <si>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</si>
  <si>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</si>
  <si>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</si>
  <si>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</si>
  <si>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</si>
  <si>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</si>
  <si>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</si>
  <si>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</si>
  <si>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</si>
  <si>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</si>
  <si>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</si>
  <si>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</si>
  <si>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</si>
  <si>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</si>
  <si>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</si>
  <si>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</si>
  <si>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</si>
  <si>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</si>
  <si>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</si>
  <si>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</si>
  <si>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</si>
  <si>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</si>
  <si>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</si>
  <si>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</si>
  <si>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</si>
  <si>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</si>
  <si>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</si>
  <si>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</si>
  <si>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</si>
  <si>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</si>
  <si>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</si>
  <si>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</si>
  <si>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</si>
  <si>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</si>
  <si>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</si>
  <si>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</si>
  <si>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</si>
  <si>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</si>
  <si>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</si>
  <si>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</si>
  <si>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</si>
  <si>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</si>
  <si>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</si>
  <si>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</si>
  <si>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</si>
  <si>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</si>
  <si>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</si>
  <si>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</si>
  <si>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</si>
  <si>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</si>
  <si>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</si>
  <si>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</si>
  <si>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</si>
  <si>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</si>
  <si>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</si>
  <si>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</si>
  <si>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</si>
  <si>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</si>
  <si>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</si>
  <si>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</si>
  <si>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</si>
  <si>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</si>
  <si>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</si>
  <si>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</si>
  <si>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</si>
  <si>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</si>
  <si>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</si>
  <si>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</si>
  <si>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</si>
  <si>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</si>
  <si>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</si>
  <si>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</si>
  <si>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</si>
  <si>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</si>
  <si>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</si>
  <si>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</si>
  <si>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</si>
  <si>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</si>
  <si>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</si>
  <si>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</si>
  <si>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</si>
  <si>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</si>
  <si>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</si>
  <si>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</si>
  <si>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</si>
  <si>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</si>
  <si>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</si>
  <si>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</si>
  <si>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</si>
  <si>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</si>
  <si>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</si>
  <si>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</si>
  <si>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</si>
  <si>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</si>
  <si>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</si>
  <si>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</si>
  <si>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</si>
  <si>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</si>
  <si>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</si>
  <si>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</si>
  <si>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</si>
  <si>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</si>
  <si>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</si>
  <si>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</si>
  <si>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</si>
  <si>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</si>
  <si>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</si>
  <si>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</si>
  <si>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</si>
  <si>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</si>
  <si>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</si>
  <si>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</si>
  <si>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</si>
  <si>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</si>
  <si>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</si>
  <si>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</si>
  <si>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</si>
  <si>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</si>
  <si>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</si>
  <si>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</si>
  <si>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</si>
  <si>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</si>
  <si>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</si>
  <si>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</si>
  <si>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</si>
  <si>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</si>
  <si>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</si>
  <si>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</si>
  <si>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</si>
  <si>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</si>
  <si>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</si>
  <si>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</si>
  <si>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</si>
  <si>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</si>
  <si>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</si>
  <si>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</si>
  <si>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</si>
  <si>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</si>
  <si>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</si>
  <si>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</si>
  <si>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</si>
  <si>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</si>
  <si>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</si>
  <si>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</si>
  <si>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</si>
  <si>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</si>
  <si>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</si>
  <si>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</si>
  <si>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</si>
  <si>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</si>
  <si>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</si>
  <si>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</si>
  <si>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</si>
  <si>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</si>
  <si>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</si>
  <si>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</si>
  <si>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</si>
  <si>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</si>
  <si>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</si>
  <si>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</si>
  <si>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</si>
  <si>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</si>
  <si>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</si>
  <si>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</si>
  <si>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</si>
  <si>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</si>
  <si>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</si>
  <si>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</si>
  <si>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</si>
  <si>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</si>
  <si>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</si>
  <si>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</si>
  <si>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</si>
  <si>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</si>
  <si>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</si>
  <si>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</si>
  <si>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</si>
  <si>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</si>
  <si>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</si>
  <si>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</si>
  <si>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</si>
  <si>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</si>
  <si>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</si>
  <si>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</si>
  <si>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</si>
  <si>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</si>
  <si>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</si>
  <si>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</si>
  <si>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</si>
  <si>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</si>
  <si>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</si>
  <si>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</si>
  <si>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</si>
  <si>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</si>
  <si>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</si>
  <si>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</si>
  <si>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</si>
  <si>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</si>
  <si>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</si>
  <si>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</si>
  <si>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</si>
  <si>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</si>
  <si>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</si>
  <si>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</si>
  <si>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</si>
  <si>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</si>
  <si>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</si>
  <si>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</si>
  <si>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</si>
  <si>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</si>
  <si>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</si>
  <si>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</si>
  <si>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</si>
  <si>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</si>
  <si>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</si>
  <si>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</si>
  <si>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</si>
  <si>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</si>
  <si>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</si>
  <si>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</si>
  <si>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</si>
  <si>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</si>
  <si>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</si>
  <si>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</si>
  <si>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</si>
  <si>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</si>
  <si>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</si>
  <si>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</si>
  <si>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</si>
  <si>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</si>
  <si>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</si>
  <si>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</si>
  <si>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</si>
  <si>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</si>
  <si>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</si>
  <si>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</si>
  <si>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</si>
  <si>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</si>
  <si>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</si>
  <si>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</si>
  <si>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</si>
  <si>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</si>
  <si>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</si>
  <si>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</si>
  <si>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</si>
  <si>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</si>
  <si>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</si>
  <si>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</si>
  <si>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</si>
  <si>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</si>
  <si>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</si>
  <si>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</si>
  <si>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</si>
  <si>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</si>
  <si>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</si>
  <si>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</si>
  <si>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</si>
  <si>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</si>
  <si>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</si>
  <si>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</si>
  <si>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</si>
  <si>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</si>
  <si>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</si>
  <si>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</si>
  <si>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</si>
  <si>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</si>
  <si>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</si>
  <si>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</si>
  <si>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</si>
  <si>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</si>
  <si>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</si>
  <si>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</si>
  <si>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</si>
  <si>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</si>
  <si>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</si>
  <si>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</si>
  <si>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</si>
  <si>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</si>
  <si>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</si>
  <si>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</si>
  <si>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</si>
  <si>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</si>
  <si>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</si>
  <si>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</si>
  <si>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</si>
  <si>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</si>
  <si>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</si>
  <si>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</si>
  <si>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</si>
  <si>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</si>
  <si>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</si>
  <si>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</si>
  <si>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</si>
  <si>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</si>
  <si>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</si>
  <si>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</si>
  <si>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</si>
  <si>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</si>
  <si>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</si>
  <si>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</si>
  <si>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</si>
  <si>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</si>
  <si>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</si>
  <si>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</si>
  <si>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</si>
  <si>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</si>
  <si>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</si>
  <si>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</si>
  <si>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</si>
  <si>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</si>
  <si>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</si>
  <si>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</si>
  <si>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</si>
  <si>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</si>
  <si>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</si>
  <si>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</si>
  <si>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</si>
  <si>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</si>
  <si>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</si>
  <si>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</si>
  <si>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</si>
  <si>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</si>
  <si>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</si>
  <si>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</si>
  <si>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</si>
  <si>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</si>
  <si>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</si>
  <si>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</si>
  <si>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</si>
  <si>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</si>
  <si>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</si>
  <si>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</si>
  <si>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</si>
  <si>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</si>
  <si>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</si>
  <si>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</si>
  <si>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</si>
  <si>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</si>
  <si>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</si>
  <si>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</si>
  <si>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</si>
  <si>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</si>
  <si>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</si>
  <si>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</si>
  <si>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</si>
  <si>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</si>
  <si>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</si>
  <si>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</si>
  <si>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</si>
  <si>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</si>
  <si>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</si>
  <si>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</si>
  <si>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</si>
  <si>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</si>
  <si>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</si>
  <si>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</si>
  <si>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</si>
  <si>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</si>
  <si>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</si>
  <si>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</si>
  <si>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</si>
  <si>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</si>
  <si>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</si>
  <si>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</si>
  <si>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</si>
  <si>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</si>
  <si>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</si>
  <si>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</si>
  <si>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</si>
  <si>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</si>
  <si>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</si>
  <si>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</si>
  <si>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</si>
  <si>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</si>
  <si>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</si>
  <si>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</si>
  <si>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</si>
  <si>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</si>
  <si>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</si>
  <si>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</si>
  <si>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</si>
  <si>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</si>
  <si>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</si>
  <si>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</si>
  <si>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</si>
  <si>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</si>
  <si>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</si>
  <si>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</si>
  <si>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</si>
  <si>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</si>
  <si>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</si>
  <si>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</si>
  <si>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</si>
  <si>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</si>
  <si>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</si>
  <si>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</si>
  <si>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</si>
  <si>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</si>
  <si>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</si>
  <si>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</si>
  <si>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</si>
  <si>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</si>
  <si>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</si>
  <si>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</si>
  <si>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</si>
  <si>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</si>
  <si>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</si>
  <si>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</si>
  <si>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</si>
  <si>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</si>
  <si>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</si>
  <si>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</si>
  <si>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</si>
  <si>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</si>
  <si>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</si>
  <si>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</si>
  <si>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</si>
  <si>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</si>
  <si>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</si>
  <si>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</si>
  <si>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</si>
  <si>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</si>
  <si>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</si>
  <si>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</si>
  <si>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</si>
  <si>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</si>
  <si>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</si>
  <si>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</si>
  <si>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</si>
  <si>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</si>
  <si>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</si>
  <si>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</si>
  <si>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</si>
  <si>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</si>
  <si>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</si>
  <si>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</si>
  <si>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</si>
  <si>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</si>
  <si>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</si>
  <si>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</si>
  <si>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</si>
  <si>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</si>
  <si>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</si>
  <si>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</si>
  <si>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</si>
  <si>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</si>
  <si>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</si>
  <si>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</si>
  <si>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</si>
  <si>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</si>
  <si>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</si>
  <si>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</si>
  <si>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</si>
  <si>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</si>
  <si>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</si>
  <si>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</si>
  <si>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</si>
  <si>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</si>
  <si>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</si>
  <si>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</si>
  <si>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</si>
  <si>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</si>
  <si>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</si>
  <si>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</si>
  <si>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</si>
  <si>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</si>
  <si>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</si>
  <si>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</si>
  <si>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</si>
  <si>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</si>
  <si>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</si>
  <si>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</si>
  <si>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</si>
  <si>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</si>
  <si>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</si>
  <si>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</si>
  <si>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</si>
  <si>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</si>
  <si>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</si>
  <si>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</si>
  <si>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</si>
  <si>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</si>
  <si>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</si>
  <si>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</si>
  <si>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</si>
  <si>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</si>
  <si>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</si>
  <si>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</si>
  <si>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</si>
  <si>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</si>
  <si>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</si>
  <si>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</si>
  <si>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</si>
  <si>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</si>
  <si>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</si>
  <si>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</si>
  <si>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</si>
  <si>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</si>
  <si>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</si>
  <si>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</si>
  <si>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</si>
  <si>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</si>
  <si>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</si>
  <si>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</si>
  <si>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</si>
  <si>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</si>
  <si>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</si>
  <si>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</si>
  <si>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</si>
  <si>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</si>
  <si>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</si>
  <si>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</si>
  <si>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</si>
  <si>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</si>
  <si>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</si>
  <si>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</si>
  <si>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</si>
  <si>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</si>
  <si>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</si>
  <si>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</si>
  <si>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</si>
  <si>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</si>
  <si>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</si>
  <si>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</si>
  <si>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</si>
  <si>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</si>
  <si>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</si>
  <si>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</si>
  <si>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</si>
  <si>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</si>
  <si>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</si>
  <si>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</si>
  <si>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</si>
  <si>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</si>
  <si>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</si>
  <si>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</si>
  <si>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</si>
  <si>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</si>
  <si>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</si>
  <si>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</si>
  <si>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</si>
  <si>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</si>
  <si>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</si>
  <si>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</si>
  <si>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</si>
  <si>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</si>
  <si>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</si>
  <si>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</si>
  <si>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</si>
  <si>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</si>
  <si>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</si>
  <si>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</si>
  <si>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</si>
  <si>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</si>
  <si>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</si>
  <si>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</si>
  <si>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</si>
  <si>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</si>
  <si>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</si>
  <si>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</si>
  <si>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</si>
  <si>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</si>
  <si>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</si>
  <si>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</si>
  <si>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</si>
  <si>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</si>
  <si>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</si>
  <si>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</si>
  <si>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</si>
  <si>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</si>
  <si>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</si>
  <si>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</si>
  <si>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</si>
  <si>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</si>
  <si>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</si>
  <si>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</si>
  <si>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</si>
  <si>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</si>
  <si>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</si>
  <si>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</si>
  <si>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</si>
  <si>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</si>
  <si>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</si>
  <si>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</si>
  <si>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</si>
  <si>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</si>
  <si>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</si>
  <si>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</si>
  <si>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</si>
  <si>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</si>
  <si>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</si>
  <si>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</si>
  <si>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</si>
  <si>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</si>
  <si>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</si>
  <si>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</si>
  <si>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</si>
  <si>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</si>
  <si>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</si>
  <si>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</si>
  <si>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</si>
  <si>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</si>
  <si>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</si>
  <si>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</si>
  <si>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</si>
  <si>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</si>
  <si>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</si>
  <si>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</si>
  <si>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</si>
  <si>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</si>
  <si>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</si>
  <si>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</si>
  <si>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</si>
  <si>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</si>
  <si>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</si>
  <si>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</si>
  <si>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</si>
  <si>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</si>
  <si>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</si>
  <si>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</si>
  <si>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</si>
  <si>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</si>
  <si>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</si>
  <si>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</si>
  <si>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</si>
  <si>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</si>
  <si>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</si>
  <si>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</si>
  <si>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</si>
  <si>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</si>
  <si>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</si>
  <si>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</si>
  <si>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</si>
  <si>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</si>
  <si>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</si>
  <si>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</si>
  <si>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</si>
  <si>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</si>
  <si>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</si>
  <si>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</si>
  <si>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</si>
  <si>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</si>
  <si>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</si>
  <si>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</si>
  <si>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</si>
  <si>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</si>
  <si>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</si>
  <si>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</si>
  <si>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</si>
  <si>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</si>
  <si>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</si>
  <si>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</si>
  <si>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</si>
  <si>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</si>
  <si>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</si>
  <si>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</si>
  <si>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</si>
  <si>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</si>
  <si>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</si>
  <si>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</si>
  <si>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</si>
  <si>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</si>
  <si>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</si>
  <si>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</si>
  <si>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</si>
  <si>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</si>
  <si>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</si>
  <si>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</si>
  <si>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</si>
  <si>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</si>
  <si>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</si>
  <si>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</si>
  <si>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</si>
  <si>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</si>
  <si>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</si>
  <si>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</si>
  <si>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</si>
  <si>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</si>
  <si>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</si>
  <si>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</si>
  <si>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PARTICIPAR DE REUNIÕES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</si>
</sst>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2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54" fillId="2" borderId="0" applyNumberFormat="0" applyFont="0" applyBorder="0" applyProtection="0"/>
    <xf numFmtId="0" fontId="55" fillId="0" borderId="0" applyNumberFormat="0" applyBorder="0" applyProtection="0">
      <alignment horizontal="center"/>
    </xf>
    <xf numFmtId="0" fontId="55" fillId="0" borderId="0" applyNumberFormat="0" applyBorder="0" applyProtection="0">
      <alignment horizontal="center" textRotation="90"/>
    </xf>
    <xf numFmtId="0" fontId="56" fillId="0" borderId="0" applyNumberFormat="0" applyBorder="0" applyProtection="0"/>
    <xf numFmtId="166" fontId="56" fillId="0" borderId="0" applyBorder="0" applyProtection="0"/>
    <xf numFmtId="0" fontId="53" fillId="0" borderId="0"/>
    <xf numFmtId="44" fontId="54" fillId="0" borderId="0" applyFont="0" applyFill="0" applyBorder="0" applyAlignment="0" applyProtection="0"/>
    <xf numFmtId="0" fontId="50" fillId="0" borderId="0"/>
  </cellStyleXfs>
  <cellXfs count="478">
    <xf numFmtId="0" fontId="0" fillId="0" borderId="0" xfId="0"/>
    <xf numFmtId="0" fontId="0" fillId="3" borderId="0" xfId="0" applyFill="1"/>
    <xf numFmtId="0" fontId="62" fillId="3" borderId="0" xfId="0" applyFont="1" applyFill="1"/>
    <xf numFmtId="0" fontId="63" fillId="3" borderId="0" xfId="0" applyFont="1" applyFill="1"/>
    <xf numFmtId="0" fontId="63" fillId="0" borderId="0" xfId="0" applyFont="1"/>
    <xf numFmtId="0" fontId="60" fillId="3" borderId="0" xfId="0" applyFont="1" applyFill="1"/>
    <xf numFmtId="0" fontId="58" fillId="3" borderId="0" xfId="0" applyFont="1" applyFill="1"/>
    <xf numFmtId="0" fontId="61" fillId="3" borderId="0" xfId="0" applyFont="1" applyFill="1"/>
    <xf numFmtId="165" fontId="57" fillId="0" borderId="1" xfId="0" applyNumberFormat="1" applyFont="1" applyBorder="1" applyAlignment="1">
      <alignment horizontal="right"/>
    </xf>
    <xf numFmtId="0" fontId="0" fillId="5" borderId="0" xfId="0" applyFill="1"/>
    <xf numFmtId="0" fontId="59" fillId="5" borderId="0" xfId="0" applyFont="1" applyFill="1" applyAlignment="1">
      <alignment horizontal="center"/>
    </xf>
    <xf numFmtId="164" fontId="59" fillId="5" borderId="0" xfId="0" applyNumberFormat="1" applyFont="1" applyFill="1" applyAlignment="1">
      <alignment horizontal="center"/>
    </xf>
    <xf numFmtId="0" fontId="64" fillId="3" borderId="1" xfId="0" applyFont="1" applyFill="1" applyBorder="1" applyAlignment="1">
      <alignment horizontal="center" vertical="top"/>
    </xf>
    <xf numFmtId="0" fontId="64" fillId="0" borderId="1" xfId="0" applyFont="1" applyBorder="1" applyAlignment="1">
      <alignment horizontal="center" vertical="top"/>
    </xf>
    <xf numFmtId="0" fontId="64" fillId="3" borderId="1" xfId="0" applyFont="1" applyFill="1" applyBorder="1" applyAlignment="1">
      <alignment horizontal="center" vertical="top" wrapText="1"/>
    </xf>
    <xf numFmtId="164" fontId="64" fillId="3" borderId="1" xfId="0" applyNumberFormat="1" applyFont="1" applyFill="1" applyBorder="1" applyAlignment="1">
      <alignment horizontal="center" vertical="top"/>
    </xf>
    <xf numFmtId="14" fontId="64" fillId="3" borderId="1" xfId="0" applyNumberFormat="1" applyFont="1" applyFill="1" applyBorder="1" applyAlignment="1">
      <alignment horizontal="center" vertical="top"/>
    </xf>
    <xf numFmtId="14" fontId="64" fillId="3" borderId="2" xfId="0" applyNumberFormat="1" applyFont="1" applyFill="1" applyBorder="1" applyAlignment="1">
      <alignment horizontal="center" vertical="top"/>
    </xf>
    <xf numFmtId="0" fontId="63" fillId="0" borderId="1" xfId="0" applyFont="1" applyBorder="1" applyAlignment="1">
      <alignment horizontal="center" vertical="top"/>
    </xf>
    <xf numFmtId="0" fontId="64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164" fontId="64" fillId="3" borderId="1" xfId="0" applyNumberFormat="1" applyFont="1" applyFill="1" applyBorder="1" applyAlignment="1">
      <alignment horizontal="center" vertical="center"/>
    </xf>
    <xf numFmtId="14" fontId="64" fillId="3" borderId="1" xfId="0" applyNumberFormat="1" applyFont="1" applyFill="1" applyBorder="1" applyAlignment="1">
      <alignment horizontal="center" vertical="center"/>
    </xf>
    <xf numFmtId="167" fontId="6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4" fillId="3" borderId="1" xfId="0" applyNumberFormat="1" applyFont="1" applyFill="1" applyBorder="1" applyAlignment="1">
      <alignment horizontal="center" vertical="center"/>
    </xf>
    <xf numFmtId="0" fontId="64" fillId="6" borderId="1" xfId="0" applyFont="1" applyFill="1" applyBorder="1" applyAlignment="1">
      <alignment horizontal="center" vertical="center"/>
    </xf>
    <xf numFmtId="0" fontId="64" fillId="6" borderId="1" xfId="0" applyFont="1" applyFill="1" applyBorder="1" applyAlignment="1">
      <alignment horizontal="center" vertical="top"/>
    </xf>
    <xf numFmtId="49" fontId="64" fillId="6" borderId="1" xfId="0" applyNumberFormat="1" applyFont="1" applyFill="1" applyBorder="1" applyAlignment="1">
      <alignment horizontal="center" vertical="center"/>
    </xf>
    <xf numFmtId="0" fontId="64" fillId="7" borderId="1" xfId="0" applyFont="1" applyFill="1" applyBorder="1" applyAlignment="1">
      <alignment horizontal="center" vertical="center"/>
    </xf>
    <xf numFmtId="164" fontId="64" fillId="6" borderId="1" xfId="0" applyNumberFormat="1" applyFont="1" applyFill="1" applyBorder="1" applyAlignment="1">
      <alignment horizontal="center" vertical="center"/>
    </xf>
    <xf numFmtId="167" fontId="64" fillId="6" borderId="1" xfId="0" applyNumberFormat="1" applyFont="1" applyFill="1" applyBorder="1" applyAlignment="1">
      <alignment horizontal="center" vertical="center"/>
    </xf>
    <xf numFmtId="0" fontId="63" fillId="7" borderId="1" xfId="0" applyFont="1" applyFill="1" applyBorder="1" applyAlignment="1">
      <alignment horizontal="center" vertical="top"/>
    </xf>
    <xf numFmtId="0" fontId="64" fillId="6" borderId="1" xfId="0" applyFont="1" applyFill="1" applyBorder="1" applyAlignment="1">
      <alignment horizontal="center" vertical="center" wrapText="1"/>
    </xf>
    <xf numFmtId="14" fontId="64" fillId="6" borderId="1" xfId="0" applyNumberFormat="1" applyFont="1" applyFill="1" applyBorder="1" applyAlignment="1">
      <alignment horizontal="center" vertical="center"/>
    </xf>
    <xf numFmtId="0" fontId="63" fillId="7" borderId="1" xfId="0" applyFont="1" applyFill="1" applyBorder="1" applyAlignment="1">
      <alignment horizontal="center" vertical="center"/>
    </xf>
    <xf numFmtId="0" fontId="64" fillId="6" borderId="1" xfId="0" applyFont="1" applyFill="1" applyBorder="1" applyAlignment="1">
      <alignment horizontal="center" vertical="top" wrapText="1"/>
    </xf>
    <xf numFmtId="14" fontId="64" fillId="6" borderId="4" xfId="0" applyNumberFormat="1" applyFont="1" applyFill="1" applyBorder="1" applyAlignment="1">
      <alignment horizontal="center" vertical="center"/>
    </xf>
    <xf numFmtId="164" fontId="64" fillId="6" borderId="5" xfId="0" applyNumberFormat="1" applyFont="1" applyFill="1" applyBorder="1" applyAlignment="1">
      <alignment horizontal="center" vertical="center"/>
    </xf>
    <xf numFmtId="0" fontId="64" fillId="6" borderId="5" xfId="0" applyFont="1" applyFill="1" applyBorder="1" applyAlignment="1">
      <alignment horizontal="center" vertical="center"/>
    </xf>
    <xf numFmtId="167" fontId="64" fillId="6" borderId="5" xfId="0" applyNumberFormat="1" applyFont="1" applyFill="1" applyBorder="1" applyAlignment="1">
      <alignment horizontal="center" vertical="center"/>
    </xf>
    <xf numFmtId="0" fontId="63" fillId="7" borderId="5" xfId="0" applyFont="1" applyFill="1" applyBorder="1" applyAlignment="1">
      <alignment horizontal="center" vertical="top"/>
    </xf>
    <xf numFmtId="164" fontId="6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4" fillId="6" borderId="3" xfId="0" applyNumberFormat="1" applyFont="1" applyFill="1" applyBorder="1" applyAlignment="1">
      <alignment horizontal="center" vertical="center"/>
    </xf>
    <xf numFmtId="167" fontId="64" fillId="6" borderId="3" xfId="0" applyNumberFormat="1" applyFont="1" applyFill="1" applyBorder="1" applyAlignment="1">
      <alignment horizontal="center" vertical="center"/>
    </xf>
    <xf numFmtId="0" fontId="64" fillId="6" borderId="3" xfId="0" applyFont="1" applyFill="1" applyBorder="1" applyAlignment="1">
      <alignment horizontal="center" vertical="center"/>
    </xf>
    <xf numFmtId="164" fontId="64" fillId="6" borderId="2" xfId="0" applyNumberFormat="1" applyFont="1" applyFill="1" applyBorder="1" applyAlignment="1">
      <alignment horizontal="center" vertical="center"/>
    </xf>
    <xf numFmtId="0" fontId="6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4" fillId="6" borderId="5" xfId="0" applyNumberFormat="1" applyFont="1" applyFill="1" applyBorder="1" applyAlignment="1">
      <alignment horizontal="center" vertical="center"/>
    </xf>
    <xf numFmtId="14" fontId="64" fillId="6" borderId="5" xfId="0" applyNumberFormat="1" applyFont="1" applyFill="1" applyBorder="1" applyAlignment="1">
      <alignment horizontal="center" vertical="center"/>
    </xf>
    <xf numFmtId="0" fontId="64" fillId="6" borderId="3" xfId="0" applyFont="1" applyFill="1" applyBorder="1" applyAlignment="1">
      <alignment horizontal="center" vertical="center" wrapText="1"/>
    </xf>
    <xf numFmtId="14" fontId="64" fillId="6" borderId="3" xfId="0" applyNumberFormat="1" applyFont="1" applyFill="1" applyBorder="1" applyAlignment="1">
      <alignment horizontal="center" vertical="center"/>
    </xf>
    <xf numFmtId="0" fontId="64" fillId="7" borderId="3" xfId="0" applyFont="1" applyFill="1" applyBorder="1" applyAlignment="1">
      <alignment horizontal="center" vertical="center"/>
    </xf>
    <xf numFmtId="49" fontId="64" fillId="6" borderId="3" xfId="0" applyNumberFormat="1" applyFont="1" applyFill="1" applyBorder="1" applyAlignment="1">
      <alignment horizontal="center" vertical="center"/>
    </xf>
    <xf numFmtId="164" fontId="64" fillId="6" borderId="15" xfId="0" applyNumberFormat="1" applyFont="1" applyFill="1" applyBorder="1" applyAlignment="1">
      <alignment horizontal="center" vertical="center"/>
    </xf>
    <xf numFmtId="164" fontId="64" fillId="6" borderId="17" xfId="0" applyNumberFormat="1" applyFont="1" applyFill="1" applyBorder="1" applyAlignment="1">
      <alignment horizontal="center" vertical="center"/>
    </xf>
    <xf numFmtId="168" fontId="64" fillId="6" borderId="3" xfId="0" applyNumberFormat="1" applyFont="1" applyFill="1" applyBorder="1" applyAlignment="1">
      <alignment horizontal="center" vertical="center"/>
    </xf>
    <xf numFmtId="167" fontId="64" fillId="6" borderId="15" xfId="0" applyNumberFormat="1" applyFont="1" applyFill="1" applyBorder="1" applyAlignment="1">
      <alignment horizontal="center" vertical="center"/>
    </xf>
    <xf numFmtId="0" fontId="64" fillId="3" borderId="2" xfId="0" applyFont="1" applyFill="1" applyBorder="1" applyAlignment="1">
      <alignment horizontal="center" vertical="center" wrapText="1"/>
    </xf>
    <xf numFmtId="14" fontId="64" fillId="6" borderId="1" xfId="0" applyNumberFormat="1" applyFont="1" applyFill="1" applyBorder="1" applyAlignment="1">
      <alignment horizontal="center" vertical="center" wrapText="1"/>
    </xf>
    <xf numFmtId="44" fontId="64" fillId="6" borderId="1" xfId="7" applyFont="1" applyFill="1" applyBorder="1" applyAlignment="1">
      <alignment horizontal="center" vertical="center" wrapText="1"/>
    </xf>
    <xf numFmtId="0" fontId="64" fillId="3" borderId="5" xfId="0" applyFont="1" applyFill="1" applyBorder="1" applyAlignment="1">
      <alignment horizontal="center" vertical="center" wrapText="1"/>
    </xf>
    <xf numFmtId="0" fontId="64" fillId="6" borderId="5" xfId="0" applyFont="1" applyFill="1" applyBorder="1" applyAlignment="1">
      <alignment horizontal="center" vertical="center" wrapText="1"/>
    </xf>
    <xf numFmtId="0" fontId="64" fillId="3" borderId="3" xfId="0" applyFont="1" applyFill="1" applyBorder="1" applyAlignment="1">
      <alignment horizontal="center" vertical="center" wrapText="1"/>
    </xf>
    <xf numFmtId="14" fontId="64" fillId="6" borderId="5" xfId="0" applyNumberFormat="1" applyFont="1" applyFill="1" applyBorder="1" applyAlignment="1">
      <alignment horizontal="center" vertical="center" wrapText="1"/>
    </xf>
    <xf numFmtId="44" fontId="64" fillId="6" borderId="5" xfId="7" applyFont="1" applyFill="1" applyBorder="1" applyAlignment="1">
      <alignment horizontal="center" vertical="center" wrapText="1"/>
    </xf>
    <xf numFmtId="14" fontId="64" fillId="6" borderId="3" xfId="0" applyNumberFormat="1" applyFont="1" applyFill="1" applyBorder="1" applyAlignment="1">
      <alignment horizontal="center" vertical="center" wrapText="1"/>
    </xf>
    <xf numFmtId="44" fontId="64" fillId="6" borderId="3" xfId="7" applyFont="1" applyFill="1" applyBorder="1" applyAlignment="1">
      <alignment horizontal="center" vertical="center" wrapText="1"/>
    </xf>
    <xf numFmtId="0" fontId="64" fillId="6" borderId="19" xfId="0" applyFont="1" applyFill="1" applyBorder="1" applyAlignment="1">
      <alignment horizontal="center" vertical="center" wrapText="1"/>
    </xf>
    <xf numFmtId="165" fontId="5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2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0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50" fillId="0" borderId="0" xfId="8" applyAlignment="1">
      <alignment horizontal="center" vertical="center"/>
    </xf>
    <xf numFmtId="0" fontId="64" fillId="6" borderId="13" xfId="0" applyFont="1" applyFill="1" applyBorder="1" applyAlignment="1">
      <alignment horizontal="center" vertical="center" wrapText="1"/>
    </xf>
    <xf numFmtId="169" fontId="52" fillId="0" borderId="3" xfId="0" applyNumberFormat="1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49" fontId="64" fillId="6" borderId="13" xfId="0" applyNumberFormat="1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center" vertical="center" wrapText="1"/>
    </xf>
    <xf numFmtId="14" fontId="64" fillId="6" borderId="13" xfId="0" applyNumberFormat="1" applyFont="1" applyFill="1" applyBorder="1" applyAlignment="1">
      <alignment horizontal="center" vertical="center" wrapText="1"/>
    </xf>
    <xf numFmtId="169" fontId="52" fillId="0" borderId="13" xfId="0" applyNumberFormat="1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64" fillId="6" borderId="13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4" fontId="0" fillId="0" borderId="0" xfId="0" applyNumberFormat="1"/>
    <xf numFmtId="0" fontId="36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0" fillId="9" borderId="0" xfId="0" applyFill="1"/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4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4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5" fillId="0" borderId="0" xfId="0" applyFont="1"/>
    <xf numFmtId="0" fontId="6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5" fillId="0" borderId="3" xfId="0" applyFont="1" applyBorder="1"/>
    <xf numFmtId="0" fontId="65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4" fillId="6" borderId="3" xfId="7" applyFont="1" applyFill="1" applyBorder="1" applyAlignment="1">
      <alignment vertical="center" wrapText="1"/>
    </xf>
    <xf numFmtId="0" fontId="10" fillId="0" borderId="14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 wrapText="1"/>
    </xf>
    <xf numFmtId="0" fontId="65" fillId="10" borderId="13" xfId="0" applyFont="1" applyFill="1" applyBorder="1" applyAlignment="1">
      <alignment horizontal="center" vertical="center"/>
    </xf>
    <xf numFmtId="0" fontId="65" fillId="10" borderId="3" xfId="0" applyFont="1" applyFill="1" applyBorder="1" applyAlignment="1">
      <alignment horizontal="center" vertical="center" wrapText="1"/>
    </xf>
    <xf numFmtId="0" fontId="52" fillId="10" borderId="3" xfId="0" applyFont="1" applyFill="1" applyBorder="1" applyAlignment="1">
      <alignment horizontal="center" vertical="center"/>
    </xf>
    <xf numFmtId="0" fontId="65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4" fillId="12" borderId="3" xfId="7" applyFont="1" applyFill="1" applyBorder="1" applyAlignment="1">
      <alignment vertical="center" wrapText="1"/>
    </xf>
    <xf numFmtId="0" fontId="27" fillId="10" borderId="3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64" fillId="12" borderId="3" xfId="0" applyFont="1" applyFill="1" applyBorder="1" applyAlignment="1">
      <alignment horizontal="center" vertical="center"/>
    </xf>
    <xf numFmtId="44" fontId="64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4" fillId="0" borderId="3" xfId="7" applyFont="1" applyFill="1" applyBorder="1" applyAlignment="1">
      <alignment horizontal="center" vertical="center" wrapText="1"/>
    </xf>
    <xf numFmtId="0" fontId="52" fillId="10" borderId="13" xfId="0" applyFont="1" applyFill="1" applyBorder="1" applyAlignment="1">
      <alignment horizontal="center" vertical="center"/>
    </xf>
    <xf numFmtId="44" fontId="64" fillId="12" borderId="13" xfId="7" applyFont="1" applyFill="1" applyBorder="1" applyAlignment="1">
      <alignment vertical="center" wrapText="1"/>
    </xf>
    <xf numFmtId="0" fontId="67" fillId="0" borderId="3" xfId="0" applyFont="1" applyBorder="1" applyAlignment="1">
      <alignment horizontal="center" vertical="center" wrapText="1"/>
    </xf>
    <xf numFmtId="0" fontId="67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14" fontId="65" fillId="0" borderId="3" xfId="0" applyNumberFormat="1" applyFont="1" applyBorder="1" applyAlignment="1">
      <alignment horizontal="center" vertical="center"/>
    </xf>
    <xf numFmtId="168" fontId="65" fillId="0" borderId="3" xfId="7" applyNumberFormat="1" applyFont="1" applyBorder="1" applyAlignment="1">
      <alignment horizontal="center" vertical="center"/>
    </xf>
    <xf numFmtId="44" fontId="65" fillId="0" borderId="3" xfId="7" applyFont="1" applyBorder="1" applyAlignment="1">
      <alignment horizontal="center" vertical="center"/>
    </xf>
    <xf numFmtId="14" fontId="65" fillId="10" borderId="3" xfId="0" applyNumberFormat="1" applyFont="1" applyFill="1" applyBorder="1" applyAlignment="1">
      <alignment horizontal="center" vertical="center"/>
    </xf>
    <xf numFmtId="168" fontId="65" fillId="10" borderId="3" xfId="7" applyNumberFormat="1" applyFont="1" applyFill="1" applyBorder="1" applyAlignment="1">
      <alignment horizontal="center" vertical="center"/>
    </xf>
    <xf numFmtId="44" fontId="65" fillId="0" borderId="3" xfId="7" applyFont="1" applyBorder="1" applyAlignment="1">
      <alignment vertical="center"/>
    </xf>
    <xf numFmtId="168" fontId="65" fillId="0" borderId="3" xfId="0" applyNumberFormat="1" applyFont="1" applyBorder="1" applyAlignment="1">
      <alignment horizontal="center" vertical="center"/>
    </xf>
    <xf numFmtId="44" fontId="65" fillId="0" borderId="13" xfId="7" applyFont="1" applyBorder="1" applyAlignment="1">
      <alignment horizontal="center" vertical="center"/>
    </xf>
    <xf numFmtId="168" fontId="65" fillId="10" borderId="3" xfId="0" applyNumberFormat="1" applyFont="1" applyFill="1" applyBorder="1" applyAlignment="1">
      <alignment horizontal="center" vertical="center"/>
    </xf>
    <xf numFmtId="168" fontId="65" fillId="10" borderId="13" xfId="7" applyNumberFormat="1" applyFont="1" applyFill="1" applyBorder="1" applyAlignment="1">
      <alignment horizontal="center" vertical="center"/>
    </xf>
    <xf numFmtId="168" fontId="65" fillId="0" borderId="3" xfId="7" applyNumberFormat="1" applyFont="1" applyFill="1" applyBorder="1" applyAlignment="1">
      <alignment horizontal="center" vertical="center"/>
    </xf>
    <xf numFmtId="44" fontId="65" fillId="0" borderId="3" xfId="7" applyFont="1" applyFill="1" applyBorder="1" applyAlignment="1">
      <alignment horizontal="center" vertical="center"/>
    </xf>
    <xf numFmtId="14" fontId="65" fillId="0" borderId="3" xfId="0" applyNumberFormat="1" applyFont="1" applyBorder="1"/>
    <xf numFmtId="168" fontId="65" fillId="0" borderId="0" xfId="0" applyNumberFormat="1" applyFont="1"/>
    <xf numFmtId="0" fontId="66" fillId="5" borderId="0" xfId="0" applyFont="1" applyFill="1" applyAlignment="1">
      <alignment horizontal="center" vertical="center"/>
    </xf>
    <xf numFmtId="164" fontId="66" fillId="5" borderId="0" xfId="0" applyNumberFormat="1" applyFont="1" applyFill="1" applyAlignment="1">
      <alignment horizontal="center" vertical="center"/>
    </xf>
    <xf numFmtId="0" fontId="59" fillId="5" borderId="0" xfId="0" applyFont="1" applyFill="1" applyAlignment="1">
      <alignment horizontal="center" vertical="center"/>
    </xf>
    <xf numFmtId="164" fontId="59" fillId="5" borderId="0" xfId="0" applyNumberFormat="1" applyFont="1" applyFill="1" applyAlignment="1">
      <alignment horizontal="center" vertical="center"/>
    </xf>
    <xf numFmtId="0" fontId="65" fillId="0" borderId="3" xfId="0" applyFont="1" applyBorder="1" applyAlignment="1">
      <alignment horizontal="left" vertical="center"/>
    </xf>
    <xf numFmtId="0" fontId="52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5" fillId="6" borderId="3" xfId="0" applyFont="1" applyFill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8" fillId="6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 wrapText="1"/>
    </xf>
    <xf numFmtId="0" fontId="67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5" fillId="10" borderId="3" xfId="0" applyNumberFormat="1" applyFont="1" applyFill="1" applyBorder="1"/>
    <xf numFmtId="0" fontId="65" fillId="10" borderId="3" xfId="0" applyFont="1" applyFill="1" applyBorder="1"/>
    <xf numFmtId="0" fontId="65" fillId="10" borderId="3" xfId="0" applyFont="1" applyFill="1" applyBorder="1" applyAlignment="1">
      <alignment wrapText="1"/>
    </xf>
    <xf numFmtId="0" fontId="10" fillId="10" borderId="3" xfId="0" applyFont="1" applyFill="1" applyBorder="1" applyAlignment="1">
      <alignment horizontal="center" vertical="center" wrapText="1"/>
    </xf>
    <xf numFmtId="0" fontId="65" fillId="10" borderId="3" xfId="0" applyFont="1" applyFill="1" applyBorder="1" applyAlignment="1">
      <alignment vertical="center"/>
    </xf>
    <xf numFmtId="0" fontId="65" fillId="10" borderId="13" xfId="0" applyFont="1" applyFill="1" applyBorder="1" applyAlignment="1">
      <alignment horizontal="center" vertical="center" wrapText="1"/>
    </xf>
    <xf numFmtId="44" fontId="64" fillId="0" borderId="3" xfId="7" applyFont="1" applyFill="1" applyBorder="1" applyAlignment="1">
      <alignment vertical="center" wrapText="1"/>
    </xf>
    <xf numFmtId="168" fontId="64" fillId="0" borderId="3" xfId="7" applyNumberFormat="1" applyFont="1" applyFill="1" applyBorder="1" applyAlignment="1">
      <alignment vertical="center" wrapText="1"/>
    </xf>
    <xf numFmtId="0" fontId="68" fillId="0" borderId="3" xfId="0" applyFont="1" applyBorder="1" applyAlignment="1">
      <alignment horizontal="center" vertical="center"/>
    </xf>
    <xf numFmtId="44" fontId="65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67" fillId="10" borderId="3" xfId="0" applyNumberFormat="1" applyFont="1" applyFill="1" applyBorder="1" applyAlignment="1">
      <alignment horizontal="center" vertical="center"/>
    </xf>
    <xf numFmtId="168" fontId="67" fillId="10" borderId="3" xfId="7" applyNumberFormat="1" applyFont="1" applyFill="1" applyBorder="1" applyAlignment="1">
      <alignment horizontal="center" vertical="center"/>
    </xf>
    <xf numFmtId="168" fontId="67" fillId="10" borderId="13" xfId="7" applyNumberFormat="1" applyFont="1" applyFill="1" applyBorder="1" applyAlignment="1">
      <alignment horizontal="center" vertical="center"/>
    </xf>
    <xf numFmtId="44" fontId="68" fillId="6" borderId="3" xfId="7" applyFont="1" applyFill="1" applyBorder="1" applyAlignment="1">
      <alignment vertical="center" wrapText="1"/>
    </xf>
    <xf numFmtId="0" fontId="67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4" fontId="65" fillId="0" borderId="14" xfId="0" applyNumberFormat="1" applyFont="1" applyBorder="1" applyAlignment="1">
      <alignment horizontal="center" vertical="center"/>
    </xf>
    <xf numFmtId="168" fontId="65" fillId="0" borderId="14" xfId="7" applyNumberFormat="1" applyFont="1" applyBorder="1" applyAlignment="1">
      <alignment horizontal="center" vertical="center"/>
    </xf>
    <xf numFmtId="168" fontId="65" fillId="0" borderId="14" xfId="0" applyNumberFormat="1" applyFont="1" applyBorder="1" applyAlignment="1">
      <alignment horizontal="center" vertical="center"/>
    </xf>
    <xf numFmtId="44" fontId="67" fillId="0" borderId="14" xfId="7" applyFont="1" applyBorder="1" applyAlignment="1">
      <alignment vertical="center"/>
    </xf>
    <xf numFmtId="0" fontId="64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4" fillId="0" borderId="14" xfId="7" applyFont="1" applyFill="1" applyBorder="1" applyAlignment="1">
      <alignment vertical="center" wrapText="1"/>
    </xf>
    <xf numFmtId="0" fontId="65" fillId="0" borderId="25" xfId="0" applyFont="1" applyBorder="1" applyAlignment="1">
      <alignment horizontal="center" vertical="center"/>
    </xf>
    <xf numFmtId="44" fontId="65" fillId="0" borderId="3" xfId="0" applyNumberFormat="1" applyFont="1" applyBorder="1" applyAlignment="1">
      <alignment horizontal="center" vertical="center"/>
    </xf>
    <xf numFmtId="168" fontId="64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5" fillId="10" borderId="3" xfId="0" applyFont="1" applyFill="1" applyBorder="1" applyAlignment="1">
      <alignment horizontal="left" vertical="center"/>
    </xf>
    <xf numFmtId="168" fontId="65" fillId="0" borderId="13" xfId="7" applyNumberFormat="1" applyFont="1" applyBorder="1" applyAlignment="1">
      <alignment horizontal="center" vertical="center"/>
    </xf>
    <xf numFmtId="168" fontId="67" fillId="0" borderId="14" xfId="7" applyNumberFormat="1" applyFont="1" applyBorder="1" applyAlignment="1">
      <alignment horizontal="center" vertical="center"/>
    </xf>
    <xf numFmtId="168" fontId="67" fillId="11" borderId="0" xfId="7" applyNumberFormat="1" applyFont="1" applyFill="1" applyAlignment="1">
      <alignment horizontal="center" vertical="center"/>
    </xf>
    <xf numFmtId="168" fontId="67" fillId="10" borderId="3" xfId="0" applyNumberFormat="1" applyFont="1" applyFill="1" applyBorder="1" applyAlignment="1">
      <alignment horizontal="center" vertical="center"/>
    </xf>
    <xf numFmtId="0" fontId="67" fillId="10" borderId="13" xfId="0" applyFont="1" applyFill="1" applyBorder="1" applyAlignment="1">
      <alignment horizontal="center" vertical="center"/>
    </xf>
    <xf numFmtId="14" fontId="67" fillId="10" borderId="13" xfId="0" applyNumberFormat="1" applyFont="1" applyFill="1" applyBorder="1" applyAlignment="1">
      <alignment horizontal="center" vertical="center"/>
    </xf>
    <xf numFmtId="168" fontId="67" fillId="10" borderId="13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65" fillId="0" borderId="3" xfId="0" applyFont="1" applyBorder="1" applyAlignment="1">
      <alignment vertical="center"/>
    </xf>
    <xf numFmtId="14" fontId="67" fillId="0" borderId="3" xfId="0" applyNumberFormat="1" applyFont="1" applyBorder="1" applyAlignment="1">
      <alignment horizontal="center" vertical="center"/>
    </xf>
    <xf numFmtId="168" fontId="67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65" fillId="6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8" fontId="65" fillId="0" borderId="3" xfId="0" applyNumberFormat="1" applyFont="1" applyBorder="1" applyAlignment="1">
      <alignment vertical="center"/>
    </xf>
    <xf numFmtId="168" fontId="67" fillId="0" borderId="3" xfId="7" applyNumberFormat="1" applyFont="1" applyBorder="1" applyAlignment="1">
      <alignment horizontal="center" vertical="center"/>
    </xf>
    <xf numFmtId="168" fontId="67" fillId="0" borderId="3" xfId="0" applyNumberFormat="1" applyFont="1" applyBorder="1" applyAlignment="1">
      <alignment horizontal="center" vertical="center"/>
    </xf>
    <xf numFmtId="44" fontId="67" fillId="0" borderId="3" xfId="7" applyFont="1" applyBorder="1" applyAlignment="1">
      <alignment horizontal="center" vertical="center"/>
    </xf>
    <xf numFmtId="44" fontId="65" fillId="0" borderId="3" xfId="0" applyNumberFormat="1" applyFont="1" applyBorder="1" applyAlignment="1">
      <alignment vertical="center"/>
    </xf>
    <xf numFmtId="44" fontId="67" fillId="0" borderId="3" xfId="7" applyFont="1" applyFill="1" applyBorder="1" applyAlignment="1">
      <alignment horizontal="center" vertical="center"/>
    </xf>
    <xf numFmtId="44" fontId="67" fillId="0" borderId="3" xfId="7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65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4" fontId="68" fillId="6" borderId="3" xfId="7" applyFont="1" applyFill="1" applyBorder="1" applyAlignment="1">
      <alignment horizontal="center" vertical="center" wrapText="1"/>
    </xf>
    <xf numFmtId="44" fontId="68" fillId="0" borderId="3" xfId="7" applyFont="1" applyFill="1" applyBorder="1" applyAlignment="1">
      <alignment vertical="center" wrapText="1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44" fontId="67" fillId="0" borderId="3" xfId="7" applyFont="1" applyBorder="1" applyAlignment="1">
      <alignment vertical="center"/>
    </xf>
    <xf numFmtId="14" fontId="67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59" fillId="5" borderId="1" xfId="0" applyNumberFormat="1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/>
    </xf>
    <xf numFmtId="0" fontId="57" fillId="0" borderId="1" xfId="0" applyFont="1" applyBorder="1"/>
    <xf numFmtId="0" fontId="59" fillId="4" borderId="1" xfId="0" applyFont="1" applyFill="1" applyBorder="1" applyAlignment="1">
      <alignment horizontal="center"/>
    </xf>
    <xf numFmtId="49" fontId="64" fillId="6" borderId="5" xfId="0" applyNumberFormat="1" applyFont="1" applyFill="1" applyBorder="1" applyAlignment="1">
      <alignment horizontal="center" vertical="center"/>
    </xf>
    <xf numFmtId="49" fontId="64" fillId="6" borderId="6" xfId="0" applyNumberFormat="1" applyFont="1" applyFill="1" applyBorder="1" applyAlignment="1">
      <alignment horizontal="center" vertical="center"/>
    </xf>
    <xf numFmtId="0" fontId="64" fillId="3" borderId="5" xfId="0" applyFont="1" applyFill="1" applyBorder="1" applyAlignment="1">
      <alignment horizontal="center" vertical="center" wrapText="1"/>
    </xf>
    <xf numFmtId="0" fontId="64" fillId="3" borderId="6" xfId="0" applyFont="1" applyFill="1" applyBorder="1" applyAlignment="1">
      <alignment horizontal="center" vertical="center" wrapText="1"/>
    </xf>
    <xf numFmtId="0" fontId="64" fillId="6" borderId="5" xfId="0" applyFont="1" applyFill="1" applyBorder="1" applyAlignment="1">
      <alignment horizontal="center" vertical="center" wrapText="1"/>
    </xf>
    <xf numFmtId="0" fontId="64" fillId="6" borderId="6" xfId="0" applyFont="1" applyFill="1" applyBorder="1" applyAlignment="1">
      <alignment horizontal="center" vertical="center" wrapText="1"/>
    </xf>
    <xf numFmtId="0" fontId="64" fillId="6" borderId="5" xfId="0" applyFont="1" applyFill="1" applyBorder="1" applyAlignment="1">
      <alignment horizontal="center" vertical="center"/>
    </xf>
    <xf numFmtId="0" fontId="64" fillId="6" borderId="6" xfId="0" applyFont="1" applyFill="1" applyBorder="1" applyAlignment="1">
      <alignment horizontal="center" vertical="center"/>
    </xf>
    <xf numFmtId="164" fontId="64" fillId="6" borderId="3" xfId="0" applyNumberFormat="1" applyFont="1" applyFill="1" applyBorder="1" applyAlignment="1">
      <alignment horizontal="center" vertical="center"/>
    </xf>
    <xf numFmtId="164" fontId="64" fillId="6" borderId="9" xfId="0" applyNumberFormat="1" applyFont="1" applyFill="1" applyBorder="1" applyAlignment="1">
      <alignment horizontal="center" vertical="center"/>
    </xf>
    <xf numFmtId="164" fontId="64" fillId="6" borderId="10" xfId="0" applyNumberFormat="1" applyFont="1" applyFill="1" applyBorder="1" applyAlignment="1">
      <alignment horizontal="center" vertical="center"/>
    </xf>
    <xf numFmtId="0" fontId="63" fillId="7" borderId="3" xfId="0" applyFont="1" applyFill="1" applyBorder="1" applyAlignment="1">
      <alignment horizontal="center" vertical="top"/>
    </xf>
    <xf numFmtId="0" fontId="64" fillId="6" borderId="7" xfId="0" applyFont="1" applyFill="1" applyBorder="1" applyAlignment="1">
      <alignment horizontal="center" vertical="center"/>
    </xf>
    <xf numFmtId="0" fontId="64" fillId="6" borderId="8" xfId="0" applyFont="1" applyFill="1" applyBorder="1" applyAlignment="1">
      <alignment horizontal="center" vertical="center"/>
    </xf>
    <xf numFmtId="0" fontId="64" fillId="6" borderId="3" xfId="0" applyFont="1" applyFill="1" applyBorder="1" applyAlignment="1">
      <alignment horizontal="center" vertical="center"/>
    </xf>
    <xf numFmtId="167" fontId="64" fillId="6" borderId="3" xfId="0" applyNumberFormat="1" applyFont="1" applyFill="1" applyBorder="1" applyAlignment="1">
      <alignment horizontal="center" vertical="center"/>
    </xf>
    <xf numFmtId="0" fontId="63" fillId="7" borderId="5" xfId="0" applyFont="1" applyFill="1" applyBorder="1" applyAlignment="1">
      <alignment horizontal="center" vertical="top"/>
    </xf>
    <xf numFmtId="0" fontId="63" fillId="7" borderId="6" xfId="0" applyFont="1" applyFill="1" applyBorder="1" applyAlignment="1">
      <alignment horizontal="center" vertical="top"/>
    </xf>
    <xf numFmtId="164" fontId="64" fillId="6" borderId="5" xfId="0" applyNumberFormat="1" applyFont="1" applyFill="1" applyBorder="1" applyAlignment="1">
      <alignment horizontal="center" vertical="center"/>
    </xf>
    <xf numFmtId="164" fontId="64" fillId="6" borderId="6" xfId="0" applyNumberFormat="1" applyFont="1" applyFill="1" applyBorder="1" applyAlignment="1">
      <alignment horizontal="center" vertical="center"/>
    </xf>
    <xf numFmtId="167" fontId="64" fillId="6" borderId="5" xfId="0" applyNumberFormat="1" applyFont="1" applyFill="1" applyBorder="1" applyAlignment="1">
      <alignment horizontal="center" vertical="center"/>
    </xf>
    <xf numFmtId="167" fontId="64" fillId="6" borderId="6" xfId="0" applyNumberFormat="1" applyFont="1" applyFill="1" applyBorder="1" applyAlignment="1">
      <alignment horizontal="center" vertical="center"/>
    </xf>
    <xf numFmtId="14" fontId="64" fillId="6" borderId="5" xfId="0" applyNumberFormat="1" applyFont="1" applyFill="1" applyBorder="1" applyAlignment="1">
      <alignment horizontal="center" vertical="center"/>
    </xf>
    <xf numFmtId="14" fontId="64" fillId="6" borderId="6" xfId="0" applyNumberFormat="1" applyFont="1" applyFill="1" applyBorder="1" applyAlignment="1">
      <alignment horizontal="center" vertical="center"/>
    </xf>
    <xf numFmtId="49" fontId="64" fillId="6" borderId="3" xfId="0" applyNumberFormat="1" applyFont="1" applyFill="1" applyBorder="1" applyAlignment="1">
      <alignment horizontal="center" vertical="center"/>
    </xf>
    <xf numFmtId="0" fontId="64" fillId="3" borderId="3" xfId="0" applyFont="1" applyFill="1" applyBorder="1" applyAlignment="1">
      <alignment horizontal="center" vertical="center" wrapText="1"/>
    </xf>
    <xf numFmtId="0" fontId="64" fillId="6" borderId="3" xfId="0" applyFont="1" applyFill="1" applyBorder="1" applyAlignment="1">
      <alignment horizontal="center" vertical="center" wrapText="1"/>
    </xf>
    <xf numFmtId="0" fontId="64" fillId="7" borderId="3" xfId="0" applyFont="1" applyFill="1" applyBorder="1" applyAlignment="1">
      <alignment horizontal="center" vertical="center"/>
    </xf>
    <xf numFmtId="14" fontId="64" fillId="6" borderId="3" xfId="0" applyNumberFormat="1" applyFont="1" applyFill="1" applyBorder="1" applyAlignment="1">
      <alignment horizontal="center" vertical="center"/>
    </xf>
    <xf numFmtId="0" fontId="64" fillId="6" borderId="13" xfId="0" applyFont="1" applyFill="1" applyBorder="1" applyAlignment="1">
      <alignment horizontal="center" vertical="center" wrapText="1"/>
    </xf>
    <xf numFmtId="0" fontId="64" fillId="6" borderId="14" xfId="0" applyFont="1" applyFill="1" applyBorder="1" applyAlignment="1">
      <alignment horizontal="center" vertical="center" wrapText="1"/>
    </xf>
    <xf numFmtId="168" fontId="64" fillId="6" borderId="3" xfId="0" applyNumberFormat="1" applyFont="1" applyFill="1" applyBorder="1" applyAlignment="1">
      <alignment horizontal="center" vertical="center"/>
    </xf>
    <xf numFmtId="167" fontId="64" fillId="6" borderId="15" xfId="0" applyNumberFormat="1" applyFont="1" applyFill="1" applyBorder="1" applyAlignment="1">
      <alignment horizontal="center" vertical="center"/>
    </xf>
    <xf numFmtId="167" fontId="64" fillId="6" borderId="16" xfId="0" applyNumberFormat="1" applyFont="1" applyFill="1" applyBorder="1" applyAlignment="1">
      <alignment horizontal="center" vertical="center"/>
    </xf>
    <xf numFmtId="164" fontId="64" fillId="6" borderId="12" xfId="0" applyNumberFormat="1" applyFont="1" applyFill="1" applyBorder="1" applyAlignment="1">
      <alignment horizontal="center" vertical="center"/>
    </xf>
    <xf numFmtId="164" fontId="64" fillId="6" borderId="17" xfId="0" applyNumberFormat="1" applyFont="1" applyFill="1" applyBorder="1" applyAlignment="1">
      <alignment horizontal="center" vertical="center"/>
    </xf>
    <xf numFmtId="164" fontId="64" fillId="6" borderId="18" xfId="0" applyNumberFormat="1" applyFont="1" applyFill="1" applyBorder="1" applyAlignment="1">
      <alignment horizontal="center" vertical="center"/>
    </xf>
    <xf numFmtId="164" fontId="64" fillId="6" borderId="15" xfId="0" applyNumberFormat="1" applyFont="1" applyFill="1" applyBorder="1" applyAlignment="1">
      <alignment horizontal="center" vertical="center"/>
    </xf>
    <xf numFmtId="164" fontId="64" fillId="6" borderId="16" xfId="0" applyNumberFormat="1" applyFont="1" applyFill="1" applyBorder="1" applyAlignment="1">
      <alignment horizontal="center" vertical="center"/>
    </xf>
    <xf numFmtId="0" fontId="64" fillId="6" borderId="19" xfId="0" applyFont="1" applyFill="1" applyBorder="1" applyAlignment="1">
      <alignment horizontal="center" vertical="center" wrapText="1"/>
    </xf>
    <xf numFmtId="44" fontId="64" fillId="6" borderId="3" xfId="7" applyFont="1" applyFill="1" applyBorder="1" applyAlignment="1">
      <alignment horizontal="center" vertical="center" wrapText="1"/>
    </xf>
    <xf numFmtId="44" fontId="64" fillId="6" borderId="15" xfId="7" applyFont="1" applyFill="1" applyBorder="1" applyAlignment="1">
      <alignment horizontal="center" vertical="center" wrapText="1"/>
    </xf>
    <xf numFmtId="44" fontId="64" fillId="6" borderId="16" xfId="7" applyFont="1" applyFill="1" applyBorder="1" applyAlignment="1">
      <alignment horizontal="center" vertical="center" wrapText="1"/>
    </xf>
    <xf numFmtId="44" fontId="64" fillId="6" borderId="20" xfId="7" applyFont="1" applyFill="1" applyBorder="1" applyAlignment="1">
      <alignment horizontal="center" vertical="center" wrapText="1"/>
    </xf>
    <xf numFmtId="44" fontId="64" fillId="6" borderId="5" xfId="7" applyFont="1" applyFill="1" applyBorder="1" applyAlignment="1">
      <alignment horizontal="center" vertical="center" wrapText="1"/>
    </xf>
    <xf numFmtId="44" fontId="64" fillId="6" borderId="12" xfId="7" applyFont="1" applyFill="1" applyBorder="1" applyAlignment="1">
      <alignment horizontal="center" vertical="center" wrapText="1"/>
    </xf>
    <xf numFmtId="44" fontId="64" fillId="6" borderId="6" xfId="7" applyFont="1" applyFill="1" applyBorder="1" applyAlignment="1">
      <alignment horizontal="center" vertical="center" wrapText="1"/>
    </xf>
    <xf numFmtId="44" fontId="64" fillId="6" borderId="17" xfId="7" applyFont="1" applyFill="1" applyBorder="1" applyAlignment="1">
      <alignment horizontal="center" vertical="center" wrapText="1"/>
    </xf>
    <xf numFmtId="44" fontId="64" fillId="6" borderId="18" xfId="7" applyFont="1" applyFill="1" applyBorder="1" applyAlignment="1">
      <alignment horizontal="center" vertical="center" wrapText="1"/>
    </xf>
    <xf numFmtId="44" fontId="64" fillId="6" borderId="21" xfId="7" applyFont="1" applyFill="1" applyBorder="1" applyAlignment="1">
      <alignment horizontal="center" vertical="center" wrapText="1"/>
    </xf>
    <xf numFmtId="0" fontId="59" fillId="4" borderId="4" xfId="0" applyFont="1" applyFill="1" applyBorder="1" applyAlignment="1">
      <alignment horizontal="center"/>
    </xf>
    <xf numFmtId="0" fontId="59" fillId="4" borderId="7" xfId="0" applyFont="1" applyFill="1" applyBorder="1" applyAlignment="1">
      <alignment horizontal="center"/>
    </xf>
    <xf numFmtId="0" fontId="59" fillId="4" borderId="5" xfId="0" applyFont="1" applyFill="1" applyBorder="1" applyAlignment="1">
      <alignment horizontal="center"/>
    </xf>
    <xf numFmtId="0" fontId="59" fillId="5" borderId="5" xfId="0" applyFont="1" applyFill="1" applyBorder="1" applyAlignment="1">
      <alignment horizontal="center"/>
    </xf>
    <xf numFmtId="164" fontId="59" fillId="5" borderId="5" xfId="0" applyNumberFormat="1" applyFont="1" applyFill="1" applyBorder="1" applyAlignment="1">
      <alignment horizontal="center"/>
    </xf>
    <xf numFmtId="0" fontId="52" fillId="0" borderId="13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64" fillId="6" borderId="13" xfId="7" applyFont="1" applyFill="1" applyBorder="1" applyAlignment="1">
      <alignment horizontal="center" vertical="center" wrapText="1"/>
    </xf>
    <xf numFmtId="44" fontId="64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64" fillId="6" borderId="13" xfId="0" applyFont="1" applyFill="1" applyBorder="1" applyAlignment="1">
      <alignment horizontal="center" vertical="center"/>
    </xf>
    <xf numFmtId="0" fontId="64" fillId="6" borderId="19" xfId="0" applyFont="1" applyFill="1" applyBorder="1" applyAlignment="1">
      <alignment horizontal="center" vertical="center"/>
    </xf>
    <xf numFmtId="0" fontId="64" fillId="6" borderId="14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64" fillId="6" borderId="19" xfId="7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14" fontId="27" fillId="0" borderId="1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65" fillId="0" borderId="13" xfId="0" applyNumberFormat="1" applyFont="1" applyBorder="1" applyAlignment="1">
      <alignment horizontal="center" vertical="center"/>
    </xf>
    <xf numFmtId="49" fontId="65" fillId="0" borderId="19" xfId="0" applyNumberFormat="1" applyFont="1" applyBorder="1" applyAlignment="1">
      <alignment horizontal="center" vertical="center"/>
    </xf>
    <xf numFmtId="49" fontId="65" fillId="0" borderId="14" xfId="0" applyNumberFormat="1" applyFont="1" applyBorder="1" applyAlignment="1">
      <alignment horizontal="center" vertical="center"/>
    </xf>
    <xf numFmtId="44" fontId="65" fillId="0" borderId="13" xfId="7" applyFont="1" applyBorder="1" applyAlignment="1">
      <alignment horizontal="center" vertical="center"/>
    </xf>
    <xf numFmtId="44" fontId="65" fillId="0" borderId="19" xfId="7" applyFont="1" applyBorder="1" applyAlignment="1">
      <alignment horizontal="center" vertical="center"/>
    </xf>
    <xf numFmtId="44" fontId="65" fillId="0" borderId="14" xfId="7" applyFont="1" applyBorder="1" applyAlignment="1">
      <alignment horizontal="center" vertical="center"/>
    </xf>
    <xf numFmtId="0" fontId="65" fillId="0" borderId="13" xfId="0" applyFont="1" applyBorder="1" applyAlignment="1">
      <alignment horizontal="center" wrapText="1"/>
    </xf>
    <xf numFmtId="0" fontId="65" fillId="0" borderId="14" xfId="0" applyFont="1" applyBorder="1" applyAlignment="1">
      <alignment horizontal="center" wrapText="1"/>
    </xf>
    <xf numFmtId="0" fontId="65" fillId="0" borderId="13" xfId="0" applyFont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 wrapText="1"/>
    </xf>
    <xf numFmtId="0" fontId="65" fillId="0" borderId="19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/>
    </xf>
    <xf numFmtId="0" fontId="65" fillId="10" borderId="13" xfId="0" applyFont="1" applyFill="1" applyBorder="1" applyAlignment="1">
      <alignment horizontal="center" vertical="center"/>
    </xf>
    <xf numFmtId="0" fontId="65" fillId="10" borderId="19" xfId="0" applyFont="1" applyFill="1" applyBorder="1" applyAlignment="1">
      <alignment horizontal="center" vertical="center"/>
    </xf>
    <xf numFmtId="0" fontId="65" fillId="10" borderId="14" xfId="0" applyFont="1" applyFill="1" applyBorder="1" applyAlignment="1">
      <alignment horizontal="center" vertical="center"/>
    </xf>
    <xf numFmtId="0" fontId="27" fillId="10" borderId="13" xfId="0" applyFont="1" applyFill="1" applyBorder="1" applyAlignment="1">
      <alignment horizontal="center" vertical="center"/>
    </xf>
    <xf numFmtId="0" fontId="27" fillId="10" borderId="14" xfId="0" applyFont="1" applyFill="1" applyBorder="1" applyAlignment="1">
      <alignment horizontal="center" vertical="center"/>
    </xf>
    <xf numFmtId="0" fontId="65" fillId="10" borderId="3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 wrapText="1"/>
    </xf>
    <xf numFmtId="0" fontId="27" fillId="10" borderId="19" xfId="0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64" fillId="12" borderId="13" xfId="0" applyFont="1" applyFill="1" applyBorder="1" applyAlignment="1">
      <alignment horizontal="center" vertical="center"/>
    </xf>
    <xf numFmtId="0" fontId="64" fillId="12" borderId="14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164" fontId="59" fillId="5" borderId="1" xfId="0" applyNumberFormat="1" applyFont="1" applyFill="1" applyBorder="1" applyAlignment="1">
      <alignment horizontal="center" vertical="center"/>
    </xf>
    <xf numFmtId="0" fontId="59" fillId="5" borderId="1" xfId="0" applyFont="1" applyFill="1" applyBorder="1" applyAlignment="1">
      <alignment horizontal="center" vertical="center"/>
    </xf>
    <xf numFmtId="0" fontId="59" fillId="5" borderId="5" xfId="0" applyFont="1" applyFill="1" applyBorder="1" applyAlignment="1">
      <alignment horizontal="center" vertical="center"/>
    </xf>
    <xf numFmtId="0" fontId="52" fillId="10" borderId="13" xfId="0" applyFont="1" applyFill="1" applyBorder="1" applyAlignment="1">
      <alignment horizontal="center" vertical="center"/>
    </xf>
    <xf numFmtId="0" fontId="52" fillId="10" borderId="14" xfId="0" applyFont="1" applyFill="1" applyBorder="1" applyAlignment="1">
      <alignment horizontal="center" vertical="center"/>
    </xf>
    <xf numFmtId="0" fontId="66" fillId="5" borderId="17" xfId="0" applyFont="1" applyFill="1" applyBorder="1" applyAlignment="1">
      <alignment horizontal="center" vertical="center"/>
    </xf>
    <xf numFmtId="0" fontId="66" fillId="5" borderId="24" xfId="0" applyFont="1" applyFill="1" applyBorder="1" applyAlignment="1">
      <alignment horizontal="center" vertical="center"/>
    </xf>
    <xf numFmtId="164" fontId="59" fillId="5" borderId="5" xfId="0" applyNumberFormat="1" applyFont="1" applyFill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0" fontId="66" fillId="5" borderId="13" xfId="0" applyFont="1" applyFill="1" applyBorder="1" applyAlignment="1">
      <alignment horizontal="center" vertical="center"/>
    </xf>
    <xf numFmtId="168" fontId="66" fillId="5" borderId="2" xfId="0" applyNumberFormat="1" applyFont="1" applyFill="1" applyBorder="1" applyAlignment="1">
      <alignment horizontal="center" vertical="center"/>
    </xf>
    <xf numFmtId="168" fontId="66" fillId="5" borderId="23" xfId="0" applyNumberFormat="1" applyFont="1" applyFill="1" applyBorder="1" applyAlignment="1">
      <alignment horizontal="center" vertical="center"/>
    </xf>
    <xf numFmtId="168" fontId="66" fillId="5" borderId="1" xfId="0" applyNumberFormat="1" applyFont="1" applyFill="1" applyBorder="1" applyAlignment="1">
      <alignment horizontal="center" vertical="center"/>
    </xf>
    <xf numFmtId="168" fontId="66" fillId="5" borderId="5" xfId="0" applyNumberFormat="1" applyFont="1" applyFill="1" applyBorder="1" applyAlignment="1">
      <alignment horizontal="center" vertical="center"/>
    </xf>
    <xf numFmtId="164" fontId="66" fillId="5" borderId="1" xfId="0" applyNumberFormat="1" applyFont="1" applyFill="1" applyBorder="1" applyAlignment="1">
      <alignment horizontal="center" vertical="center"/>
    </xf>
    <xf numFmtId="164" fontId="66" fillId="5" borderId="5" xfId="0" applyNumberFormat="1" applyFont="1" applyFill="1" applyBorder="1" applyAlignment="1">
      <alignment horizontal="center" vertical="center"/>
    </xf>
    <xf numFmtId="0" fontId="66" fillId="4" borderId="1" xfId="0" applyFont="1" applyFill="1" applyBorder="1" applyAlignment="1">
      <alignment horizontal="center"/>
    </xf>
    <xf numFmtId="0" fontId="66" fillId="4" borderId="4" xfId="0" applyFont="1" applyFill="1" applyBorder="1" applyAlignment="1">
      <alignment horizontal="center"/>
    </xf>
    <xf numFmtId="0" fontId="66" fillId="4" borderId="7" xfId="0" applyFont="1" applyFill="1" applyBorder="1" applyAlignment="1">
      <alignment horizontal="center"/>
    </xf>
    <xf numFmtId="0" fontId="66" fillId="5" borderId="1" xfId="0" applyFont="1" applyFill="1" applyBorder="1" applyAlignment="1">
      <alignment horizontal="center" vertical="center"/>
    </xf>
    <xf numFmtId="0" fontId="66" fillId="5" borderId="5" xfId="0" applyFont="1" applyFill="1" applyBorder="1" applyAlignment="1">
      <alignment horizontal="center" vertical="center"/>
    </xf>
    <xf numFmtId="0" fontId="66" fillId="5" borderId="1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8" fontId="67" fillId="0" borderId="13" xfId="7" applyNumberFormat="1" applyFont="1" applyFill="1" applyBorder="1" applyAlignment="1">
      <alignment horizontal="center" vertical="center"/>
    </xf>
    <xf numFmtId="168" fontId="67" fillId="0" borderId="14" xfId="7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5" fillId="6" borderId="13" xfId="0" applyFont="1" applyFill="1" applyBorder="1" applyAlignment="1">
      <alignment horizontal="center" vertical="center" wrapText="1"/>
    </xf>
    <xf numFmtId="0" fontId="65" fillId="6" borderId="14" xfId="0" applyFont="1" applyFill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42917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43252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43282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08" t="s">
        <v>279</v>
      </c>
      <c r="B22" s="308" t="s">
        <v>279</v>
      </c>
      <c r="C22" s="310" t="s">
        <v>75</v>
      </c>
      <c r="D22" s="304" t="s">
        <v>104</v>
      </c>
      <c r="E22" s="306" t="s">
        <v>88</v>
      </c>
      <c r="F22" s="308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16">
        <v>0</v>
      </c>
      <c r="R22" s="312">
        <v>0</v>
      </c>
      <c r="S22" s="318">
        <v>0</v>
      </c>
      <c r="T22" s="312">
        <v>0</v>
      </c>
      <c r="U22" s="319">
        <f t="shared" si="1"/>
        <v>0</v>
      </c>
      <c r="V22" s="312">
        <f>P22+P23</f>
        <v>1406.06</v>
      </c>
      <c r="W22" s="313">
        <f t="shared" si="3"/>
        <v>1406.06</v>
      </c>
      <c r="X22" s="315"/>
    </row>
    <row r="23" spans="1:24" ht="38.25" customHeight="1" x14ac:dyDescent="0.3">
      <c r="A23" s="309"/>
      <c r="B23" s="309"/>
      <c r="C23" s="311"/>
      <c r="D23" s="305"/>
      <c r="E23" s="307"/>
      <c r="F23" s="309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17"/>
      <c r="R23" s="312"/>
      <c r="S23" s="318"/>
      <c r="T23" s="312"/>
      <c r="U23" s="319"/>
      <c r="V23" s="312"/>
      <c r="W23" s="314"/>
      <c r="X23" s="315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43313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43344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08" t="s">
        <v>250</v>
      </c>
      <c r="B16" s="308" t="s">
        <v>250</v>
      </c>
      <c r="C16" s="310" t="s">
        <v>319</v>
      </c>
      <c r="D16" s="304" t="s">
        <v>324</v>
      </c>
      <c r="E16" s="306" t="s">
        <v>87</v>
      </c>
      <c r="F16" s="308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26">
        <v>43356</v>
      </c>
      <c r="M16" s="326">
        <v>43357</v>
      </c>
      <c r="N16" s="31">
        <f>1465.14/2</f>
        <v>732.57</v>
      </c>
      <c r="O16" s="31"/>
      <c r="P16" s="322">
        <f>N16+O17</f>
        <v>1465.14</v>
      </c>
      <c r="Q16" s="310">
        <v>2</v>
      </c>
      <c r="R16" s="322">
        <v>120</v>
      </c>
      <c r="S16" s="310">
        <v>0</v>
      </c>
      <c r="T16" s="322">
        <v>0</v>
      </c>
      <c r="U16" s="324">
        <f t="shared" si="1"/>
        <v>240</v>
      </c>
      <c r="V16" s="322">
        <f t="shared" si="2"/>
        <v>1705.14</v>
      </c>
      <c r="W16" s="322">
        <f t="shared" si="3"/>
        <v>1705.14</v>
      </c>
      <c r="X16" s="320"/>
    </row>
    <row r="17" spans="1:24" ht="14" x14ac:dyDescent="0.3">
      <c r="A17" s="309"/>
      <c r="B17" s="309"/>
      <c r="C17" s="311"/>
      <c r="D17" s="305"/>
      <c r="E17" s="307"/>
      <c r="F17" s="309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27"/>
      <c r="M17" s="327"/>
      <c r="N17" s="31"/>
      <c r="O17" s="31">
        <f>1465.14/2</f>
        <v>732.57</v>
      </c>
      <c r="P17" s="323"/>
      <c r="Q17" s="311"/>
      <c r="R17" s="323"/>
      <c r="S17" s="311"/>
      <c r="T17" s="323"/>
      <c r="U17" s="325"/>
      <c r="V17" s="323"/>
      <c r="W17" s="323"/>
      <c r="X17" s="321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43374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43405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33" t="s">
        <v>372</v>
      </c>
      <c r="B21" s="333" t="s">
        <v>372</v>
      </c>
      <c r="C21" s="318" t="s">
        <v>75</v>
      </c>
      <c r="D21" s="328" t="s">
        <v>74</v>
      </c>
      <c r="E21" s="329" t="s">
        <v>88</v>
      </c>
      <c r="F21" s="330" t="s">
        <v>374</v>
      </c>
      <c r="G21" s="331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32">
        <v>43433</v>
      </c>
      <c r="M21" s="332">
        <v>43434</v>
      </c>
      <c r="N21" s="341">
        <f>1395.23/2</f>
        <v>697.61500000000001</v>
      </c>
      <c r="O21" s="339">
        <f>1395.23/2</f>
        <v>697.61500000000001</v>
      </c>
      <c r="P21" s="335">
        <f t="shared" si="0"/>
        <v>697.61500000000001</v>
      </c>
      <c r="Q21" s="318">
        <v>0</v>
      </c>
      <c r="R21" s="335">
        <v>0</v>
      </c>
      <c r="S21" s="318">
        <v>0</v>
      </c>
      <c r="T21" s="335">
        <v>0</v>
      </c>
      <c r="U21" s="336">
        <f t="shared" si="1"/>
        <v>0</v>
      </c>
      <c r="V21" s="322">
        <f t="shared" si="2"/>
        <v>697.61500000000001</v>
      </c>
      <c r="W21" s="339">
        <f t="shared" si="3"/>
        <v>697.61500000000001</v>
      </c>
      <c r="X21" s="332"/>
    </row>
    <row r="22" spans="1:24" ht="26.25" customHeight="1" x14ac:dyDescent="0.3">
      <c r="A22" s="334"/>
      <c r="B22" s="334"/>
      <c r="C22" s="318"/>
      <c r="D22" s="328"/>
      <c r="E22" s="329"/>
      <c r="F22" s="330"/>
      <c r="G22" s="331"/>
      <c r="H22" s="47" t="s">
        <v>38</v>
      </c>
      <c r="I22" s="45" t="s">
        <v>39</v>
      </c>
      <c r="J22" s="47" t="s">
        <v>111</v>
      </c>
      <c r="K22" s="45" t="s">
        <v>112</v>
      </c>
      <c r="L22" s="332"/>
      <c r="M22" s="332"/>
      <c r="N22" s="342"/>
      <c r="O22" s="340"/>
      <c r="P22" s="335">
        <f t="shared" si="0"/>
        <v>0</v>
      </c>
      <c r="Q22" s="318"/>
      <c r="R22" s="335"/>
      <c r="S22" s="318"/>
      <c r="T22" s="335"/>
      <c r="U22" s="337"/>
      <c r="V22" s="338"/>
      <c r="W22" s="340"/>
      <c r="X22" s="332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43435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43466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43497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43525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42948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43556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43586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43617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33" t="s">
        <v>250</v>
      </c>
      <c r="B21" s="333" t="s">
        <v>250</v>
      </c>
      <c r="C21" s="330" t="s">
        <v>319</v>
      </c>
      <c r="D21" s="328"/>
      <c r="E21" s="329"/>
      <c r="F21" s="330" t="s">
        <v>458</v>
      </c>
      <c r="G21" s="330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44">
        <f>3129.35/2</f>
        <v>1564.675</v>
      </c>
      <c r="O21" s="344">
        <f>3129.35/2</f>
        <v>1564.675</v>
      </c>
      <c r="P21" s="344">
        <v>1925.28</v>
      </c>
      <c r="Q21" s="330">
        <v>2</v>
      </c>
      <c r="R21" s="344">
        <v>120</v>
      </c>
      <c r="S21" s="344">
        <v>0</v>
      </c>
      <c r="T21" s="344">
        <v>0</v>
      </c>
      <c r="U21" s="345">
        <f t="shared" ref="U21" si="4">(Q21*R21)+(S21*T21)</f>
        <v>240</v>
      </c>
      <c r="V21" s="348">
        <f t="shared" ref="V21" si="5">U21+P21</f>
        <v>2165.2799999999997</v>
      </c>
      <c r="W21" s="351">
        <f t="shared" si="3"/>
        <v>2165.2799999999997</v>
      </c>
      <c r="X21" s="344"/>
    </row>
    <row r="22" spans="1:24" ht="14" x14ac:dyDescent="0.3">
      <c r="A22" s="343"/>
      <c r="B22" s="343"/>
      <c r="C22" s="330"/>
      <c r="D22" s="328"/>
      <c r="E22" s="329"/>
      <c r="F22" s="330"/>
      <c r="G22" s="330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44"/>
      <c r="O22" s="344"/>
      <c r="P22" s="344"/>
      <c r="Q22" s="330"/>
      <c r="R22" s="344"/>
      <c r="S22" s="344"/>
      <c r="T22" s="344"/>
      <c r="U22" s="346"/>
      <c r="V22" s="349"/>
      <c r="W22" s="352"/>
      <c r="X22" s="344"/>
    </row>
    <row r="23" spans="1:24" ht="15" customHeight="1" x14ac:dyDescent="0.3">
      <c r="A23" s="334"/>
      <c r="B23" s="334"/>
      <c r="C23" s="330"/>
      <c r="D23" s="328"/>
      <c r="E23" s="329"/>
      <c r="F23" s="330"/>
      <c r="G23" s="330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44"/>
      <c r="O23" s="344"/>
      <c r="P23" s="344"/>
      <c r="Q23" s="330"/>
      <c r="R23" s="344"/>
      <c r="S23" s="344"/>
      <c r="T23" s="344"/>
      <c r="U23" s="347"/>
      <c r="V23" s="350"/>
      <c r="W23" s="353"/>
      <c r="X23" s="344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72">
        <v>43586</v>
      </c>
    </row>
    <row r="6" spans="1:47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47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54" t="s">
        <v>9</v>
      </c>
    </row>
    <row r="8" spans="1:47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54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5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72">
        <v>43586</v>
      </c>
    </row>
    <row r="6" spans="1:47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47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54" t="s">
        <v>9</v>
      </c>
    </row>
    <row r="8" spans="1:47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54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5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72">
        <v>43586</v>
      </c>
    </row>
    <row r="6" spans="1:47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47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54" t="s">
        <v>9</v>
      </c>
    </row>
    <row r="8" spans="1:47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54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5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72">
        <v>43586</v>
      </c>
    </row>
    <row r="6" spans="1:46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46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54" t="s">
        <v>9</v>
      </c>
    </row>
    <row r="8" spans="1:46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54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5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2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72">
        <v>43586</v>
      </c>
    </row>
    <row r="6" spans="1:46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46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54" t="s">
        <v>9</v>
      </c>
    </row>
    <row r="8" spans="1:46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54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5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72">
        <v>43586</v>
      </c>
    </row>
    <row r="6" spans="1:46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46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54" t="s">
        <v>9</v>
      </c>
    </row>
    <row r="8" spans="1:46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54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5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42979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43009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01"/>
      <c r="B4" s="301"/>
      <c r="C4" s="301"/>
      <c r="D4" s="301"/>
      <c r="E4" s="301"/>
      <c r="F4" s="301"/>
      <c r="G4" s="301"/>
      <c r="H4" s="10" t="s">
        <v>27</v>
      </c>
      <c r="I4" s="10" t="s">
        <v>28</v>
      </c>
      <c r="J4" s="10" t="s">
        <v>27</v>
      </c>
      <c r="K4" s="11" t="s">
        <v>29</v>
      </c>
      <c r="L4" s="301"/>
      <c r="M4" s="301"/>
      <c r="N4" s="300"/>
      <c r="O4" s="300"/>
      <c r="P4" s="300"/>
      <c r="Q4" s="10" t="s">
        <v>2</v>
      </c>
      <c r="R4" s="11" t="s">
        <v>30</v>
      </c>
      <c r="S4" s="10" t="s">
        <v>2</v>
      </c>
      <c r="T4" s="11" t="s">
        <v>30</v>
      </c>
      <c r="U4" s="301"/>
      <c r="V4" s="300"/>
      <c r="W4" s="303"/>
      <c r="X4" s="355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59" t="s">
        <v>250</v>
      </c>
      <c r="B7" s="359" t="s">
        <v>258</v>
      </c>
      <c r="C7" s="359" t="s">
        <v>183</v>
      </c>
      <c r="D7" s="359">
        <v>119</v>
      </c>
      <c r="E7" s="361" t="s">
        <v>591</v>
      </c>
      <c r="F7" s="359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64">
        <v>0</v>
      </c>
      <c r="O7" s="364">
        <v>0</v>
      </c>
      <c r="P7" s="362">
        <f t="shared" si="0"/>
        <v>0</v>
      </c>
      <c r="Q7" s="365">
        <v>5</v>
      </c>
      <c r="R7" s="367">
        <v>120</v>
      </c>
      <c r="S7" s="365">
        <v>0</v>
      </c>
      <c r="T7" s="367">
        <v>0</v>
      </c>
      <c r="U7" s="362">
        <f t="shared" si="1"/>
        <v>600</v>
      </c>
      <c r="V7" s="362">
        <f t="shared" si="2"/>
        <v>600</v>
      </c>
      <c r="W7" s="362">
        <f t="shared" si="3"/>
        <v>600</v>
      </c>
      <c r="X7" s="365"/>
    </row>
    <row r="8" spans="1:24" ht="14.5" x14ac:dyDescent="0.3">
      <c r="A8" s="360"/>
      <c r="B8" s="360"/>
      <c r="C8" s="360"/>
      <c r="D8" s="360"/>
      <c r="E8" s="361"/>
      <c r="F8" s="360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64"/>
      <c r="O8" s="364"/>
      <c r="P8" s="363"/>
      <c r="Q8" s="366"/>
      <c r="R8" s="368"/>
      <c r="S8" s="366"/>
      <c r="T8" s="368"/>
      <c r="U8" s="363"/>
      <c r="V8" s="363"/>
      <c r="W8" s="363"/>
      <c r="X8" s="366"/>
    </row>
    <row r="9" spans="1:24" ht="14.5" x14ac:dyDescent="0.3">
      <c r="A9" s="359" t="s">
        <v>250</v>
      </c>
      <c r="B9" s="359" t="s">
        <v>212</v>
      </c>
      <c r="C9" s="369" t="s">
        <v>270</v>
      </c>
      <c r="D9" s="359">
        <v>158</v>
      </c>
      <c r="E9" s="361" t="s">
        <v>592</v>
      </c>
      <c r="F9" s="369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64">
        <v>0</v>
      </c>
      <c r="O9" s="364">
        <v>0</v>
      </c>
      <c r="P9" s="362">
        <f t="shared" ref="P9" si="4">SUM(N9:O9)</f>
        <v>0</v>
      </c>
      <c r="Q9" s="365">
        <v>5</v>
      </c>
      <c r="R9" s="367">
        <v>120</v>
      </c>
      <c r="S9" s="365">
        <v>0</v>
      </c>
      <c r="T9" s="367">
        <v>0</v>
      </c>
      <c r="U9" s="362">
        <f t="shared" ref="U9" si="5">(Q9*R9)+(S9*T9)</f>
        <v>600</v>
      </c>
      <c r="V9" s="362">
        <f t="shared" ref="V9" si="6">U9+P9</f>
        <v>600</v>
      </c>
      <c r="W9" s="362">
        <f t="shared" ref="W9" si="7">V9</f>
        <v>600</v>
      </c>
      <c r="X9" s="365"/>
    </row>
    <row r="10" spans="1:24" ht="14.5" x14ac:dyDescent="0.3">
      <c r="A10" s="360"/>
      <c r="B10" s="360"/>
      <c r="C10" s="360"/>
      <c r="D10" s="360"/>
      <c r="E10" s="361"/>
      <c r="F10" s="360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64"/>
      <c r="O10" s="364"/>
      <c r="P10" s="363"/>
      <c r="Q10" s="366"/>
      <c r="R10" s="368"/>
      <c r="S10" s="366"/>
      <c r="T10" s="368"/>
      <c r="U10" s="363"/>
      <c r="V10" s="363"/>
      <c r="W10" s="363"/>
      <c r="X10" s="366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43009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43009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372" t="s">
        <v>372</v>
      </c>
      <c r="B10" s="372" t="s">
        <v>238</v>
      </c>
      <c r="C10" s="372" t="s">
        <v>135</v>
      </c>
      <c r="D10" s="318">
        <v>230</v>
      </c>
      <c r="E10" s="375" t="s">
        <v>152</v>
      </c>
      <c r="F10" s="372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370">
        <v>45011</v>
      </c>
      <c r="M10" s="370">
        <v>45013</v>
      </c>
      <c r="N10" s="367">
        <f>3156.22/2</f>
        <v>1578.11</v>
      </c>
      <c r="O10" s="367">
        <f>3156.22/2</f>
        <v>1578.11</v>
      </c>
      <c r="P10" s="367">
        <f t="shared" si="1"/>
        <v>3156.22</v>
      </c>
      <c r="Q10" s="365">
        <v>7</v>
      </c>
      <c r="R10" s="367">
        <v>120</v>
      </c>
      <c r="S10" s="365">
        <v>0</v>
      </c>
      <c r="T10" s="367">
        <v>0</v>
      </c>
      <c r="U10" s="362">
        <f t="shared" si="2"/>
        <v>840</v>
      </c>
      <c r="V10" s="362">
        <f>P10+U10</f>
        <v>3996.22</v>
      </c>
      <c r="W10" s="362">
        <f>V10</f>
        <v>3996.22</v>
      </c>
      <c r="X10" s="376"/>
    </row>
    <row r="11" spans="1:24" s="119" customFormat="1" ht="14.5" x14ac:dyDescent="0.3">
      <c r="A11" s="373"/>
      <c r="B11" s="373"/>
      <c r="C11" s="373"/>
      <c r="D11" s="318"/>
      <c r="E11" s="375"/>
      <c r="F11" s="374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371"/>
      <c r="M11" s="371"/>
      <c r="N11" s="368"/>
      <c r="O11" s="368"/>
      <c r="P11" s="368"/>
      <c r="Q11" s="366"/>
      <c r="R11" s="368"/>
      <c r="S11" s="366"/>
      <c r="T11" s="368"/>
      <c r="U11" s="363"/>
      <c r="V11" s="363"/>
      <c r="W11" s="363"/>
      <c r="X11" s="374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377" t="s">
        <v>250</v>
      </c>
      <c r="B11" s="377" t="s">
        <v>250</v>
      </c>
      <c r="C11" s="378" t="s">
        <v>378</v>
      </c>
      <c r="D11" s="379"/>
      <c r="E11" s="376" t="s">
        <v>55</v>
      </c>
      <c r="F11" s="384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67">
        <f>8486.12/2</f>
        <v>4243.0600000000004</v>
      </c>
      <c r="O11" s="367">
        <f>8486.12/2</f>
        <v>4243.0600000000004</v>
      </c>
      <c r="P11" s="367">
        <f t="shared" si="0"/>
        <v>8486.1200000000008</v>
      </c>
      <c r="Q11" s="387">
        <v>0</v>
      </c>
      <c r="R11" s="367">
        <v>0</v>
      </c>
      <c r="S11" s="387">
        <v>0</v>
      </c>
      <c r="T11" s="367">
        <v>0</v>
      </c>
      <c r="U11" s="387">
        <v>0</v>
      </c>
      <c r="V11" s="362">
        <f t="shared" ref="V11:V14" si="4">P11+U11</f>
        <v>8486.1200000000008</v>
      </c>
      <c r="W11" s="362">
        <f t="shared" ref="W11:W14" si="5">V11</f>
        <v>8486.1200000000008</v>
      </c>
      <c r="X11" s="361"/>
    </row>
    <row r="12" spans="1:24" ht="14.5" x14ac:dyDescent="0.3">
      <c r="A12" s="377"/>
      <c r="B12" s="377"/>
      <c r="C12" s="378"/>
      <c r="D12" s="380"/>
      <c r="E12" s="382"/>
      <c r="F12" s="385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383"/>
      <c r="O12" s="383"/>
      <c r="P12" s="383"/>
      <c r="Q12" s="387"/>
      <c r="R12" s="383"/>
      <c r="S12" s="387"/>
      <c r="T12" s="383"/>
      <c r="U12" s="387"/>
      <c r="V12" s="388"/>
      <c r="W12" s="388"/>
      <c r="X12" s="361"/>
    </row>
    <row r="13" spans="1:24" ht="14.5" x14ac:dyDescent="0.3">
      <c r="A13" s="377"/>
      <c r="B13" s="377"/>
      <c r="C13" s="378"/>
      <c r="D13" s="381"/>
      <c r="E13" s="374"/>
      <c r="F13" s="386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368"/>
      <c r="O13" s="368"/>
      <c r="P13" s="368"/>
      <c r="Q13" s="387"/>
      <c r="R13" s="368"/>
      <c r="S13" s="387"/>
      <c r="T13" s="368"/>
      <c r="U13" s="387"/>
      <c r="V13" s="363"/>
      <c r="W13" s="363"/>
      <c r="X13" s="361"/>
    </row>
    <row r="14" spans="1:24" ht="14.5" x14ac:dyDescent="0.3">
      <c r="A14" s="372" t="s">
        <v>372</v>
      </c>
      <c r="B14" s="390" t="s">
        <v>372</v>
      </c>
      <c r="C14" s="378" t="s">
        <v>75</v>
      </c>
      <c r="D14" s="379"/>
      <c r="E14" s="390" t="s">
        <v>88</v>
      </c>
      <c r="F14" s="384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67">
        <f>8375.42/2</f>
        <v>4187.71</v>
      </c>
      <c r="O14" s="367">
        <f>8375.42/2</f>
        <v>4187.71</v>
      </c>
      <c r="P14" s="367">
        <f>SUM(N14:O16)</f>
        <v>8375.42</v>
      </c>
      <c r="Q14" s="387">
        <v>0</v>
      </c>
      <c r="R14" s="367">
        <v>0</v>
      </c>
      <c r="S14" s="387">
        <v>0</v>
      </c>
      <c r="T14" s="367">
        <v>0</v>
      </c>
      <c r="U14" s="387">
        <v>0</v>
      </c>
      <c r="V14" s="362">
        <f t="shared" si="4"/>
        <v>8375.42</v>
      </c>
      <c r="W14" s="362">
        <f t="shared" si="5"/>
        <v>8375.42</v>
      </c>
      <c r="X14" s="361"/>
    </row>
    <row r="15" spans="1:24" ht="14.5" x14ac:dyDescent="0.3">
      <c r="A15" s="389"/>
      <c r="B15" s="391"/>
      <c r="C15" s="378"/>
      <c r="D15" s="380"/>
      <c r="E15" s="391"/>
      <c r="F15" s="385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383"/>
      <c r="O15" s="383"/>
      <c r="P15" s="383"/>
      <c r="Q15" s="387"/>
      <c r="R15" s="383"/>
      <c r="S15" s="387"/>
      <c r="T15" s="383"/>
      <c r="U15" s="387"/>
      <c r="V15" s="388"/>
      <c r="W15" s="388"/>
      <c r="X15" s="361"/>
    </row>
    <row r="16" spans="1:24" ht="14.5" x14ac:dyDescent="0.3">
      <c r="A16" s="373"/>
      <c r="B16" s="392"/>
      <c r="C16" s="378"/>
      <c r="D16" s="381"/>
      <c r="E16" s="392"/>
      <c r="F16" s="386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368"/>
      <c r="O16" s="368"/>
      <c r="P16" s="368"/>
      <c r="Q16" s="387"/>
      <c r="R16" s="368"/>
      <c r="S16" s="387"/>
      <c r="T16" s="368"/>
      <c r="U16" s="387"/>
      <c r="V16" s="363"/>
      <c r="W16" s="363"/>
      <c r="X16" s="361"/>
    </row>
    <row r="17" spans="1:24" ht="14.5" x14ac:dyDescent="0.3">
      <c r="A17" s="372" t="s">
        <v>229</v>
      </c>
      <c r="B17" s="390" t="s">
        <v>229</v>
      </c>
      <c r="C17" s="378" t="s">
        <v>698</v>
      </c>
      <c r="D17" s="379"/>
      <c r="E17" s="390" t="s">
        <v>561</v>
      </c>
      <c r="F17" s="384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67">
        <f>8219.66/2</f>
        <v>4109.83</v>
      </c>
      <c r="O17" s="367">
        <f>8219.66/2</f>
        <v>4109.83</v>
      </c>
      <c r="P17" s="367">
        <f>SUM(N17:O19)</f>
        <v>8219.66</v>
      </c>
      <c r="Q17" s="387">
        <v>0</v>
      </c>
      <c r="R17" s="367">
        <v>0</v>
      </c>
      <c r="S17" s="387">
        <v>0</v>
      </c>
      <c r="T17" s="367">
        <v>0</v>
      </c>
      <c r="U17" s="387">
        <v>0</v>
      </c>
      <c r="V17" s="362">
        <f t="shared" ref="V17" si="6">P17+U17</f>
        <v>8219.66</v>
      </c>
      <c r="W17" s="362">
        <f t="shared" ref="W17" si="7">V17</f>
        <v>8219.66</v>
      </c>
      <c r="X17" s="361"/>
    </row>
    <row r="18" spans="1:24" ht="14.5" x14ac:dyDescent="0.3">
      <c r="A18" s="389"/>
      <c r="B18" s="391"/>
      <c r="C18" s="378"/>
      <c r="D18" s="380"/>
      <c r="E18" s="391"/>
      <c r="F18" s="385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383"/>
      <c r="O18" s="383"/>
      <c r="P18" s="383"/>
      <c r="Q18" s="387"/>
      <c r="R18" s="383"/>
      <c r="S18" s="387"/>
      <c r="T18" s="383"/>
      <c r="U18" s="387"/>
      <c r="V18" s="388"/>
      <c r="W18" s="388"/>
      <c r="X18" s="361"/>
    </row>
    <row r="19" spans="1:24" ht="14.5" x14ac:dyDescent="0.3">
      <c r="A19" s="373"/>
      <c r="B19" s="392"/>
      <c r="C19" s="378"/>
      <c r="D19" s="381"/>
      <c r="E19" s="392"/>
      <c r="F19" s="386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368"/>
      <c r="O19" s="368"/>
      <c r="P19" s="368"/>
      <c r="Q19" s="387"/>
      <c r="R19" s="368"/>
      <c r="S19" s="387"/>
      <c r="T19" s="368"/>
      <c r="U19" s="387"/>
      <c r="V19" s="363"/>
      <c r="W19" s="363"/>
      <c r="X19" s="361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396" t="s">
        <v>372</v>
      </c>
      <c r="B5" s="396" t="s">
        <v>372</v>
      </c>
      <c r="C5" s="393" t="s">
        <v>75</v>
      </c>
      <c r="D5" s="393">
        <v>0</v>
      </c>
      <c r="E5" s="395" t="s">
        <v>88</v>
      </c>
      <c r="F5" s="396" t="s">
        <v>722</v>
      </c>
      <c r="G5" s="393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370">
        <v>45110</v>
      </c>
      <c r="M5" s="370">
        <v>45111</v>
      </c>
      <c r="N5" s="367">
        <f>3242.09/2</f>
        <v>1621.0450000000001</v>
      </c>
      <c r="O5" s="367">
        <f>3242.09/2</f>
        <v>1621.0450000000001</v>
      </c>
      <c r="P5" s="367">
        <f t="shared" ref="P5:P13" si="0">SUM(N5:O5)</f>
        <v>3242.09</v>
      </c>
      <c r="Q5" s="393">
        <v>0</v>
      </c>
      <c r="R5" s="393">
        <v>0</v>
      </c>
      <c r="S5" s="393">
        <v>0</v>
      </c>
      <c r="T5" s="393">
        <v>0</v>
      </c>
      <c r="U5" s="393">
        <f t="shared" ref="U5:U15" si="1">Q5*R5+S5*T5</f>
        <v>0</v>
      </c>
      <c r="V5" s="362">
        <f t="shared" ref="V5:V13" si="2">P5+U5</f>
        <v>3242.09</v>
      </c>
      <c r="W5" s="362">
        <f t="shared" ref="W5:W13" si="3">V5</f>
        <v>3242.09</v>
      </c>
      <c r="X5" s="393"/>
    </row>
    <row r="6" spans="1:24" s="119" customFormat="1" ht="14.5" x14ac:dyDescent="0.3">
      <c r="A6" s="394"/>
      <c r="B6" s="394"/>
      <c r="C6" s="394"/>
      <c r="D6" s="394"/>
      <c r="E6" s="394"/>
      <c r="F6" s="394"/>
      <c r="G6" s="394"/>
      <c r="H6" s="128" t="s">
        <v>38</v>
      </c>
      <c r="I6" s="128" t="s">
        <v>39</v>
      </c>
      <c r="J6" s="133" t="s">
        <v>32</v>
      </c>
      <c r="K6" s="133" t="s">
        <v>33</v>
      </c>
      <c r="L6" s="371"/>
      <c r="M6" s="371"/>
      <c r="N6" s="368"/>
      <c r="O6" s="368"/>
      <c r="P6" s="368"/>
      <c r="Q6" s="394"/>
      <c r="R6" s="394"/>
      <c r="S6" s="394"/>
      <c r="T6" s="394"/>
      <c r="U6" s="394"/>
      <c r="V6" s="363"/>
      <c r="W6" s="363"/>
      <c r="X6" s="394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396" t="s">
        <v>229</v>
      </c>
      <c r="B13" s="396" t="s">
        <v>229</v>
      </c>
      <c r="C13" s="372" t="s">
        <v>698</v>
      </c>
      <c r="D13" s="372">
        <v>0</v>
      </c>
      <c r="E13" s="396" t="s">
        <v>561</v>
      </c>
      <c r="F13" s="396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397">
        <v>45138</v>
      </c>
      <c r="M13" s="397">
        <v>45142</v>
      </c>
      <c r="N13" s="367">
        <f>5571.04/3</f>
        <v>1857.0133333333333</v>
      </c>
      <c r="O13" s="367">
        <f>5571.04/3</f>
        <v>1857.0133333333333</v>
      </c>
      <c r="P13" s="367">
        <f t="shared" si="0"/>
        <v>3714.0266666666666</v>
      </c>
      <c r="Q13" s="372">
        <v>0</v>
      </c>
      <c r="R13" s="372">
        <v>0</v>
      </c>
      <c r="S13" s="372">
        <v>0</v>
      </c>
      <c r="T13" s="372">
        <v>0</v>
      </c>
      <c r="U13" s="372">
        <f t="shared" si="1"/>
        <v>0</v>
      </c>
      <c r="V13" s="362">
        <f t="shared" si="2"/>
        <v>3714.0266666666666</v>
      </c>
      <c r="W13" s="362">
        <f t="shared" si="3"/>
        <v>3714.0266666666666</v>
      </c>
      <c r="X13" s="372"/>
    </row>
    <row r="14" spans="1:24" s="119" customFormat="1" ht="14.5" x14ac:dyDescent="0.3">
      <c r="A14" s="389"/>
      <c r="B14" s="389"/>
      <c r="C14" s="389"/>
      <c r="D14" s="389"/>
      <c r="E14" s="389"/>
      <c r="F14" s="389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389"/>
      <c r="M14" s="389"/>
      <c r="N14" s="383"/>
      <c r="O14" s="383"/>
      <c r="P14" s="383"/>
      <c r="Q14" s="389"/>
      <c r="R14" s="389"/>
      <c r="S14" s="389">
        <v>0</v>
      </c>
      <c r="T14" s="389">
        <v>0</v>
      </c>
      <c r="U14" s="389">
        <f t="shared" si="1"/>
        <v>0</v>
      </c>
      <c r="V14" s="388"/>
      <c r="W14" s="388"/>
      <c r="X14" s="389"/>
    </row>
    <row r="15" spans="1:24" s="119" customFormat="1" ht="14.5" x14ac:dyDescent="0.3">
      <c r="A15" s="373"/>
      <c r="B15" s="373"/>
      <c r="C15" s="373"/>
      <c r="D15" s="373"/>
      <c r="E15" s="373"/>
      <c r="F15" s="373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373"/>
      <c r="M15" s="373"/>
      <c r="N15" s="368"/>
      <c r="O15" s="368"/>
      <c r="P15" s="368"/>
      <c r="Q15" s="373"/>
      <c r="R15" s="373"/>
      <c r="S15" s="373">
        <v>0</v>
      </c>
      <c r="T15" s="373">
        <v>0</v>
      </c>
      <c r="U15" s="373">
        <f t="shared" si="1"/>
        <v>0</v>
      </c>
      <c r="V15" s="363"/>
      <c r="W15" s="363"/>
      <c r="X15" s="373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43101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4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372" t="s">
        <v>229</v>
      </c>
      <c r="B20" s="390" t="s">
        <v>229</v>
      </c>
      <c r="C20" s="398" t="s">
        <v>698</v>
      </c>
      <c r="D20" s="379">
        <v>0</v>
      </c>
      <c r="E20" s="390" t="s">
        <v>561</v>
      </c>
      <c r="F20" s="384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67">
        <f>(1185.19+2838.3)/3</f>
        <v>1341.1633333333334</v>
      </c>
      <c r="O20" s="367">
        <f>(1185.19+2838.3)/3</f>
        <v>1341.1633333333334</v>
      </c>
      <c r="P20" s="367">
        <f>SUM(N20:O22)</f>
        <v>2682.3266666666668</v>
      </c>
      <c r="Q20" s="387">
        <v>0</v>
      </c>
      <c r="R20" s="367">
        <v>0</v>
      </c>
      <c r="S20" s="387">
        <v>0</v>
      </c>
      <c r="T20" s="367">
        <v>0</v>
      </c>
      <c r="U20" s="387">
        <v>0</v>
      </c>
      <c r="V20" s="362">
        <f t="shared" si="25"/>
        <v>2682.3266666666668</v>
      </c>
      <c r="W20" s="362">
        <f t="shared" si="26"/>
        <v>2682.3266666666668</v>
      </c>
      <c r="X20" s="361"/>
    </row>
    <row r="21" spans="1:24" ht="14.5" x14ac:dyDescent="0.3">
      <c r="A21" s="389"/>
      <c r="B21" s="391"/>
      <c r="C21" s="378"/>
      <c r="D21" s="380"/>
      <c r="E21" s="391"/>
      <c r="F21" s="385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383"/>
      <c r="O21" s="383"/>
      <c r="P21" s="383"/>
      <c r="Q21" s="387"/>
      <c r="R21" s="383"/>
      <c r="S21" s="387"/>
      <c r="T21" s="383"/>
      <c r="U21" s="387"/>
      <c r="V21" s="388"/>
      <c r="W21" s="388"/>
      <c r="X21" s="361"/>
    </row>
    <row r="22" spans="1:24" ht="14.5" x14ac:dyDescent="0.3">
      <c r="A22" s="373"/>
      <c r="B22" s="392"/>
      <c r="C22" s="378"/>
      <c r="D22" s="381"/>
      <c r="E22" s="392"/>
      <c r="F22" s="386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368"/>
      <c r="O22" s="368"/>
      <c r="P22" s="368"/>
      <c r="Q22" s="387"/>
      <c r="R22" s="368"/>
      <c r="S22" s="387"/>
      <c r="T22" s="368"/>
      <c r="U22" s="387"/>
      <c r="V22" s="363"/>
      <c r="W22" s="363"/>
      <c r="X22" s="361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43160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topLeftCell="D1" workbookViewId="0">
      <selection activeCell="M30" sqref="M30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</row>
    <row r="2" spans="1:24" x14ac:dyDescent="0.3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03"/>
      <c r="J2" s="303"/>
      <c r="K2" s="303"/>
      <c r="L2" s="303"/>
      <c r="M2" s="303"/>
      <c r="N2" s="303" t="s">
        <v>7</v>
      </c>
      <c r="O2" s="303"/>
      <c r="P2" s="303"/>
      <c r="Q2" s="303" t="s">
        <v>1</v>
      </c>
      <c r="R2" s="303"/>
      <c r="S2" s="303"/>
      <c r="T2" s="303"/>
      <c r="U2" s="303"/>
      <c r="V2" s="303"/>
      <c r="W2" s="303" t="s">
        <v>8</v>
      </c>
      <c r="X2" s="354" t="s">
        <v>9</v>
      </c>
    </row>
    <row r="3" spans="1:24" x14ac:dyDescent="0.3">
      <c r="A3" s="301" t="s">
        <v>10</v>
      </c>
      <c r="B3" s="301" t="s">
        <v>11</v>
      </c>
      <c r="C3" s="301" t="s">
        <v>12</v>
      </c>
      <c r="D3" s="301" t="s">
        <v>13</v>
      </c>
      <c r="E3" s="301" t="s">
        <v>14</v>
      </c>
      <c r="F3" s="301" t="s">
        <v>15</v>
      </c>
      <c r="G3" s="301" t="s">
        <v>16</v>
      </c>
      <c r="H3" s="301" t="s">
        <v>17</v>
      </c>
      <c r="I3" s="301"/>
      <c r="J3" s="300" t="s">
        <v>18</v>
      </c>
      <c r="K3" s="300"/>
      <c r="L3" s="301" t="s">
        <v>19</v>
      </c>
      <c r="M3" s="301" t="s">
        <v>20</v>
      </c>
      <c r="N3" s="300" t="s">
        <v>21</v>
      </c>
      <c r="O3" s="300" t="s">
        <v>22</v>
      </c>
      <c r="P3" s="300" t="s">
        <v>23</v>
      </c>
      <c r="Q3" s="300" t="s">
        <v>24</v>
      </c>
      <c r="R3" s="300"/>
      <c r="S3" s="300" t="s">
        <v>25</v>
      </c>
      <c r="T3" s="300"/>
      <c r="U3" s="301" t="s">
        <v>26</v>
      </c>
      <c r="V3" s="300" t="s">
        <v>23</v>
      </c>
      <c r="W3" s="303"/>
      <c r="X3" s="354"/>
    </row>
    <row r="4" spans="1:24" x14ac:dyDescent="0.3">
      <c r="A4" s="357"/>
      <c r="B4" s="357"/>
      <c r="C4" s="357"/>
      <c r="D4" s="357"/>
      <c r="E4" s="357"/>
      <c r="F4" s="357"/>
      <c r="G4" s="357"/>
      <c r="H4" s="10" t="s">
        <v>27</v>
      </c>
      <c r="I4" s="10" t="s">
        <v>28</v>
      </c>
      <c r="J4" s="10" t="s">
        <v>27</v>
      </c>
      <c r="K4" s="11" t="s">
        <v>29</v>
      </c>
      <c r="L4" s="357"/>
      <c r="M4" s="357"/>
      <c r="N4" s="358"/>
      <c r="O4" s="358"/>
      <c r="P4" s="358"/>
      <c r="Q4" s="10" t="s">
        <v>2</v>
      </c>
      <c r="R4" s="11" t="s">
        <v>30</v>
      </c>
      <c r="S4" s="10" t="s">
        <v>2</v>
      </c>
      <c r="T4" s="11" t="s">
        <v>30</v>
      </c>
      <c r="U4" s="357"/>
      <c r="V4" s="358"/>
      <c r="W4" s="356"/>
      <c r="X4" s="355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29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377" t="s">
        <v>229</v>
      </c>
      <c r="B8" s="377" t="s">
        <v>229</v>
      </c>
      <c r="C8" s="402" t="s">
        <v>698</v>
      </c>
      <c r="D8" s="379">
        <v>0</v>
      </c>
      <c r="E8" s="403" t="s">
        <v>561</v>
      </c>
      <c r="F8" s="400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65">
        <v>0</v>
      </c>
      <c r="R8" s="367">
        <v>120</v>
      </c>
      <c r="S8" s="365">
        <v>0</v>
      </c>
      <c r="T8" s="367">
        <v>0</v>
      </c>
      <c r="U8" s="362">
        <f t="shared" si="1"/>
        <v>0</v>
      </c>
      <c r="V8" s="362">
        <f t="shared" si="2"/>
        <v>2015.83</v>
      </c>
      <c r="W8" s="362">
        <f t="shared" si="3"/>
        <v>2015.83</v>
      </c>
      <c r="X8" s="365"/>
    </row>
    <row r="9" spans="1:24" s="119" customFormat="1" ht="14.5" x14ac:dyDescent="0.3">
      <c r="A9" s="377"/>
      <c r="B9" s="377"/>
      <c r="C9" s="402"/>
      <c r="D9" s="380"/>
      <c r="E9" s="404"/>
      <c r="F9" s="401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399"/>
      <c r="R9" s="383"/>
      <c r="S9" s="399"/>
      <c r="T9" s="383"/>
      <c r="U9" s="388"/>
      <c r="V9" s="388"/>
      <c r="W9" s="388"/>
      <c r="X9" s="399"/>
    </row>
    <row r="10" spans="1:24" ht="14.5" x14ac:dyDescent="0.3">
      <c r="A10" s="377"/>
      <c r="B10" s="377"/>
      <c r="C10" s="402"/>
      <c r="D10" s="381"/>
      <c r="E10" s="405"/>
      <c r="F10" s="401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66"/>
      <c r="R10" s="368"/>
      <c r="S10" s="366"/>
      <c r="T10" s="368"/>
      <c r="U10" s="363"/>
      <c r="V10" s="363"/>
      <c r="W10" s="363"/>
      <c r="X10" s="366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27" zoomScale="90" zoomScaleNormal="90" workbookViewId="0">
      <selection activeCell="B47" sqref="B47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</row>
    <row r="2" spans="1:21" x14ac:dyDescent="0.35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56"/>
      <c r="J2" s="356"/>
      <c r="K2" s="456" t="s">
        <v>7</v>
      </c>
      <c r="L2" s="456"/>
      <c r="M2" s="456"/>
      <c r="N2" s="303" t="s">
        <v>1</v>
      </c>
      <c r="O2" s="303"/>
      <c r="P2" s="303"/>
      <c r="Q2" s="303"/>
      <c r="R2" s="303"/>
      <c r="S2" s="303"/>
      <c r="T2" s="303" t="s">
        <v>8</v>
      </c>
      <c r="U2" s="457" t="s">
        <v>9</v>
      </c>
    </row>
    <row r="3" spans="1:21" s="167" customFormat="1" x14ac:dyDescent="0.3">
      <c r="A3" s="441" t="s">
        <v>10</v>
      </c>
      <c r="B3" s="441" t="s">
        <v>11</v>
      </c>
      <c r="C3" s="459" t="s">
        <v>12</v>
      </c>
      <c r="D3" s="441" t="s">
        <v>13</v>
      </c>
      <c r="E3" s="461" t="s">
        <v>14</v>
      </c>
      <c r="F3" s="459" t="s">
        <v>15</v>
      </c>
      <c r="G3" s="441" t="s">
        <v>16</v>
      </c>
      <c r="H3" s="445" t="s">
        <v>859</v>
      </c>
      <c r="I3" s="448" t="s">
        <v>19</v>
      </c>
      <c r="J3" s="448" t="s">
        <v>20</v>
      </c>
      <c r="K3" s="450" t="s">
        <v>21</v>
      </c>
      <c r="L3" s="452" t="s">
        <v>22</v>
      </c>
      <c r="M3" s="454" t="s">
        <v>23</v>
      </c>
      <c r="N3" s="454" t="s">
        <v>24</v>
      </c>
      <c r="O3" s="454"/>
      <c r="P3" s="440" t="s">
        <v>25</v>
      </c>
      <c r="Q3" s="440"/>
      <c r="R3" s="441" t="s">
        <v>26</v>
      </c>
      <c r="S3" s="440" t="s">
        <v>23</v>
      </c>
      <c r="T3" s="303"/>
      <c r="U3" s="457"/>
    </row>
    <row r="4" spans="1:21" s="167" customFormat="1" x14ac:dyDescent="0.3">
      <c r="A4" s="442"/>
      <c r="B4" s="442"/>
      <c r="C4" s="460"/>
      <c r="D4" s="442"/>
      <c r="E4" s="462"/>
      <c r="F4" s="460"/>
      <c r="G4" s="442"/>
      <c r="H4" s="446"/>
      <c r="I4" s="449"/>
      <c r="J4" s="449"/>
      <c r="K4" s="451"/>
      <c r="L4" s="453"/>
      <c r="M4" s="455"/>
      <c r="N4" s="209" t="s">
        <v>2</v>
      </c>
      <c r="O4" s="210" t="s">
        <v>30</v>
      </c>
      <c r="P4" s="211" t="s">
        <v>2</v>
      </c>
      <c r="Q4" s="212" t="s">
        <v>30</v>
      </c>
      <c r="R4" s="442"/>
      <c r="S4" s="447"/>
      <c r="T4" s="356"/>
      <c r="U4" s="458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39" t="s">
        <v>279</v>
      </c>
      <c r="B8" s="435" t="s">
        <v>279</v>
      </c>
      <c r="C8" s="435" t="s">
        <v>819</v>
      </c>
      <c r="D8" s="437">
        <v>0</v>
      </c>
      <c r="E8" s="433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21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36"/>
      <c r="B9" s="436"/>
      <c r="C9" s="436"/>
      <c r="D9" s="438"/>
      <c r="E9" s="433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23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24" t="s">
        <v>250</v>
      </c>
      <c r="B10" s="424" t="s">
        <v>250</v>
      </c>
      <c r="C10" s="435" t="s">
        <v>378</v>
      </c>
      <c r="D10" s="437">
        <v>0</v>
      </c>
      <c r="E10" s="427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21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25"/>
      <c r="B11" s="425"/>
      <c r="C11" s="436"/>
      <c r="D11" s="438"/>
      <c r="E11" s="429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23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30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32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t="29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24" t="s">
        <v>229</v>
      </c>
      <c r="B22" s="424" t="s">
        <v>229</v>
      </c>
      <c r="C22" s="421" t="s">
        <v>858</v>
      </c>
      <c r="D22" s="430">
        <v>0</v>
      </c>
      <c r="E22" s="427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34"/>
      <c r="B23" s="434"/>
      <c r="C23" s="422"/>
      <c r="D23" s="431"/>
      <c r="E23" s="428"/>
      <c r="F23" s="421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34"/>
      <c r="B24" s="434"/>
      <c r="C24" s="422"/>
      <c r="D24" s="431"/>
      <c r="E24" s="428"/>
      <c r="F24" s="422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25"/>
      <c r="B25" s="425"/>
      <c r="C25" s="423"/>
      <c r="D25" s="432"/>
      <c r="E25" s="429"/>
      <c r="F25" s="423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14" t="s">
        <v>279</v>
      </c>
      <c r="B30" s="414" t="s">
        <v>903</v>
      </c>
      <c r="C30" s="414" t="s">
        <v>135</v>
      </c>
      <c r="D30" s="365">
        <v>230</v>
      </c>
      <c r="E30" s="417" t="s">
        <v>411</v>
      </c>
      <c r="F30" s="414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15"/>
      <c r="B31" s="415"/>
      <c r="C31" s="415"/>
      <c r="D31" s="399"/>
      <c r="E31" s="418"/>
      <c r="F31" s="415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16"/>
      <c r="B32" s="416"/>
      <c r="C32" s="416"/>
      <c r="D32" s="366"/>
      <c r="E32" s="419"/>
      <c r="F32" s="416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21" t="s">
        <v>279</v>
      </c>
      <c r="B33" s="421" t="s">
        <v>279</v>
      </c>
      <c r="C33" s="421" t="s">
        <v>819</v>
      </c>
      <c r="D33" s="430">
        <v>0</v>
      </c>
      <c r="E33" s="427" t="s">
        <v>897</v>
      </c>
      <c r="F33" s="421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22"/>
      <c r="B34" s="422"/>
      <c r="C34" s="422"/>
      <c r="D34" s="431"/>
      <c r="E34" s="428"/>
      <c r="F34" s="422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22"/>
      <c r="B35" s="422"/>
      <c r="C35" s="422"/>
      <c r="D35" s="431"/>
      <c r="E35" s="428"/>
      <c r="F35" s="422"/>
      <c r="G35" s="443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23"/>
      <c r="B36" s="423"/>
      <c r="C36" s="423"/>
      <c r="D36" s="432"/>
      <c r="E36" s="429"/>
      <c r="F36" s="423"/>
      <c r="G36" s="444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24" t="s">
        <v>250</v>
      </c>
      <c r="B37" s="424" t="s">
        <v>250</v>
      </c>
      <c r="C37" s="421" t="s">
        <v>378</v>
      </c>
      <c r="D37" s="430">
        <v>0</v>
      </c>
      <c r="E37" s="433" t="s">
        <v>896</v>
      </c>
      <c r="F37" s="426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25"/>
      <c r="B38" s="425"/>
      <c r="C38" s="423"/>
      <c r="D38" s="432"/>
      <c r="E38" s="433"/>
      <c r="F38" s="426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ht="29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ht="29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14" t="s">
        <v>279</v>
      </c>
      <c r="B51" s="414" t="s">
        <v>903</v>
      </c>
      <c r="C51" s="414" t="s">
        <v>135</v>
      </c>
      <c r="D51" s="365">
        <v>230</v>
      </c>
      <c r="E51" s="417" t="s">
        <v>411</v>
      </c>
      <c r="F51" s="414" t="s">
        <v>884</v>
      </c>
      <c r="G51" s="359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06">
        <f>(J54-I51)+1</f>
        <v>4</v>
      </c>
      <c r="O51" s="409">
        <v>120</v>
      </c>
      <c r="P51" s="94">
        <v>0</v>
      </c>
      <c r="Q51" s="170">
        <v>0</v>
      </c>
      <c r="R51" s="362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12" t="s">
        <v>891</v>
      </c>
    </row>
    <row r="52" spans="1:21" x14ac:dyDescent="0.3">
      <c r="A52" s="415"/>
      <c r="B52" s="415"/>
      <c r="C52" s="415"/>
      <c r="D52" s="399"/>
      <c r="E52" s="418"/>
      <c r="F52" s="415"/>
      <c r="G52" s="420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07"/>
      <c r="O52" s="410"/>
      <c r="P52" s="94">
        <v>0</v>
      </c>
      <c r="Q52" s="170">
        <v>0</v>
      </c>
      <c r="R52" s="388"/>
      <c r="S52" s="171" t="s">
        <v>74</v>
      </c>
      <c r="T52" s="171" t="s">
        <v>74</v>
      </c>
      <c r="U52" s="413"/>
    </row>
    <row r="53" spans="1:21" x14ac:dyDescent="0.35">
      <c r="A53" s="415"/>
      <c r="B53" s="415"/>
      <c r="C53" s="415"/>
      <c r="D53" s="399"/>
      <c r="E53" s="418"/>
      <c r="F53" s="415"/>
      <c r="G53" s="420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07"/>
      <c r="O53" s="410"/>
      <c r="P53" s="94">
        <v>0</v>
      </c>
      <c r="Q53" s="170">
        <v>0</v>
      </c>
      <c r="R53" s="388"/>
      <c r="S53" s="171" t="s">
        <v>74</v>
      </c>
      <c r="T53" s="171" t="s">
        <v>74</v>
      </c>
      <c r="U53" s="168" t="s">
        <v>938</v>
      </c>
    </row>
    <row r="54" spans="1:21" x14ac:dyDescent="0.35">
      <c r="A54" s="416"/>
      <c r="B54" s="416"/>
      <c r="C54" s="416"/>
      <c r="D54" s="366"/>
      <c r="E54" s="419"/>
      <c r="F54" s="416"/>
      <c r="G54" s="360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08"/>
      <c r="O54" s="411"/>
      <c r="P54" s="94">
        <v>0</v>
      </c>
      <c r="Q54" s="170">
        <v>0</v>
      </c>
      <c r="R54" s="363"/>
      <c r="S54" s="171"/>
      <c r="T54" s="171"/>
      <c r="U54" s="168" t="s">
        <v>939</v>
      </c>
    </row>
  </sheetData>
  <mergeCells count="74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F37:F38"/>
    <mergeCell ref="F33:F36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6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C12" zoomScale="90" zoomScaleNormal="90" workbookViewId="0">
      <selection activeCell="B20" sqref="B20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</row>
    <row r="2" spans="1:22" x14ac:dyDescent="0.35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56"/>
      <c r="J2" s="356"/>
      <c r="K2" s="456" t="s">
        <v>7</v>
      </c>
      <c r="L2" s="456"/>
      <c r="M2" s="456"/>
      <c r="N2" s="303" t="s">
        <v>1</v>
      </c>
      <c r="O2" s="303"/>
      <c r="P2" s="303"/>
      <c r="Q2" s="303"/>
      <c r="R2" s="303"/>
      <c r="S2" s="303"/>
      <c r="T2" s="303" t="s">
        <v>8</v>
      </c>
      <c r="U2" s="457" t="s">
        <v>9</v>
      </c>
    </row>
    <row r="3" spans="1:22" s="167" customFormat="1" x14ac:dyDescent="0.3">
      <c r="A3" s="441" t="s">
        <v>10</v>
      </c>
      <c r="B3" s="441" t="s">
        <v>11</v>
      </c>
      <c r="C3" s="459" t="s">
        <v>12</v>
      </c>
      <c r="D3" s="441" t="s">
        <v>13</v>
      </c>
      <c r="E3" s="461" t="s">
        <v>14</v>
      </c>
      <c r="F3" s="459" t="s">
        <v>15</v>
      </c>
      <c r="G3" s="441" t="s">
        <v>16</v>
      </c>
      <c r="H3" s="445" t="s">
        <v>859</v>
      </c>
      <c r="I3" s="448" t="s">
        <v>19</v>
      </c>
      <c r="J3" s="448" t="s">
        <v>20</v>
      </c>
      <c r="K3" s="450" t="s">
        <v>21</v>
      </c>
      <c r="L3" s="452" t="s">
        <v>22</v>
      </c>
      <c r="M3" s="454" t="s">
        <v>23</v>
      </c>
      <c r="N3" s="454" t="s">
        <v>24</v>
      </c>
      <c r="O3" s="454"/>
      <c r="P3" s="440" t="s">
        <v>25</v>
      </c>
      <c r="Q3" s="440"/>
      <c r="R3" s="441" t="s">
        <v>26</v>
      </c>
      <c r="S3" s="440" t="s">
        <v>23</v>
      </c>
      <c r="T3" s="303"/>
      <c r="U3" s="457"/>
    </row>
    <row r="4" spans="1:22" s="167" customFormat="1" x14ac:dyDescent="0.3">
      <c r="A4" s="442"/>
      <c r="B4" s="442"/>
      <c r="C4" s="460"/>
      <c r="D4" s="442"/>
      <c r="E4" s="462"/>
      <c r="F4" s="460"/>
      <c r="G4" s="442"/>
      <c r="H4" s="446"/>
      <c r="I4" s="449"/>
      <c r="J4" s="449"/>
      <c r="K4" s="451"/>
      <c r="L4" s="453"/>
      <c r="M4" s="455"/>
      <c r="N4" s="209" t="s">
        <v>2</v>
      </c>
      <c r="O4" s="210" t="s">
        <v>30</v>
      </c>
      <c r="P4" s="211" t="s">
        <v>2</v>
      </c>
      <c r="Q4" s="212" t="s">
        <v>30</v>
      </c>
      <c r="R4" s="442"/>
      <c r="S4" s="447"/>
      <c r="T4" s="356"/>
      <c r="U4" s="458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372" t="s">
        <v>229</v>
      </c>
      <c r="B7" s="372" t="s">
        <v>229</v>
      </c>
      <c r="C7" s="468" t="s">
        <v>858</v>
      </c>
      <c r="D7" s="470">
        <v>0</v>
      </c>
      <c r="E7" s="417" t="s">
        <v>90</v>
      </c>
      <c r="F7" s="472" t="s">
        <v>911</v>
      </c>
      <c r="G7" s="463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373"/>
      <c r="B8" s="373"/>
      <c r="C8" s="469"/>
      <c r="D8" s="471"/>
      <c r="E8" s="419"/>
      <c r="F8" s="473"/>
      <c r="G8" s="360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372" t="s">
        <v>229</v>
      </c>
      <c r="B9" s="372" t="s">
        <v>229</v>
      </c>
      <c r="C9" s="468" t="s">
        <v>858</v>
      </c>
      <c r="D9" s="470">
        <v>0</v>
      </c>
      <c r="E9" s="417" t="s">
        <v>90</v>
      </c>
      <c r="F9" s="464" t="s">
        <v>916</v>
      </c>
      <c r="G9" s="76" t="s">
        <v>31</v>
      </c>
      <c r="H9" s="194" t="s">
        <v>914</v>
      </c>
      <c r="I9" s="264">
        <v>45551</v>
      </c>
      <c r="J9" s="194"/>
      <c r="K9" s="466">
        <f t="shared" ref="K9:K21" si="3">M9/2</f>
        <v>1559</v>
      </c>
      <c r="L9" s="466">
        <f t="shared" ref="L9:L21" si="4">M9/2</f>
        <v>1559</v>
      </c>
      <c r="M9" s="466">
        <v>3118</v>
      </c>
      <c r="N9" s="414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14"/>
      <c r="V9" s="94"/>
    </row>
    <row r="10" spans="1:22" s="119" customFormat="1" x14ac:dyDescent="0.3">
      <c r="A10" s="373"/>
      <c r="B10" s="373"/>
      <c r="C10" s="469"/>
      <c r="D10" s="471"/>
      <c r="E10" s="419"/>
      <c r="F10" s="465"/>
      <c r="G10" s="76" t="s">
        <v>31</v>
      </c>
      <c r="H10" s="194" t="s">
        <v>915</v>
      </c>
      <c r="I10" s="264"/>
      <c r="J10" s="264">
        <v>45553</v>
      </c>
      <c r="K10" s="467"/>
      <c r="L10" s="467"/>
      <c r="M10" s="467"/>
      <c r="N10" s="416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16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403" t="s">
        <v>250</v>
      </c>
      <c r="B18" s="403" t="s">
        <v>250</v>
      </c>
      <c r="C18" s="474" t="s">
        <v>378</v>
      </c>
      <c r="D18" s="476">
        <v>0</v>
      </c>
      <c r="E18" s="417" t="s">
        <v>896</v>
      </c>
      <c r="F18" s="417"/>
      <c r="G18" s="359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14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05"/>
      <c r="B19" s="405"/>
      <c r="C19" s="475"/>
      <c r="D19" s="477"/>
      <c r="E19" s="419"/>
      <c r="F19" s="419"/>
      <c r="G19" s="360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16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A18:A19"/>
    <mergeCell ref="B18:B19"/>
    <mergeCell ref="N18:N19"/>
    <mergeCell ref="C18:C19"/>
    <mergeCell ref="D18:D19"/>
    <mergeCell ref="E18:E19"/>
    <mergeCell ref="F18:F19"/>
    <mergeCell ref="G18:G19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7:A8"/>
    <mergeCell ref="A9:A10"/>
    <mergeCell ref="B9:B10"/>
    <mergeCell ref="C9:C10"/>
    <mergeCell ref="D9:D10"/>
    <mergeCell ref="B7:B8"/>
    <mergeCell ref="C7:C8"/>
    <mergeCell ref="D7:D8"/>
    <mergeCell ref="U9:U10"/>
    <mergeCell ref="G7:G8"/>
    <mergeCell ref="F9:F10"/>
    <mergeCell ref="K9:K10"/>
    <mergeCell ref="L9:L10"/>
    <mergeCell ref="M9:M10"/>
  </mergeCells>
  <phoneticPr fontId="6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zoomScale="90" zoomScaleNormal="90" workbookViewId="0">
      <selection activeCell="C6" sqref="C6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</row>
    <row r="2" spans="1:22" x14ac:dyDescent="0.35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56"/>
      <c r="J2" s="356"/>
      <c r="K2" s="456" t="s">
        <v>7</v>
      </c>
      <c r="L2" s="456"/>
      <c r="M2" s="456"/>
      <c r="N2" s="303" t="s">
        <v>1</v>
      </c>
      <c r="O2" s="303"/>
      <c r="P2" s="303"/>
      <c r="Q2" s="303"/>
      <c r="R2" s="303"/>
      <c r="S2" s="303"/>
      <c r="T2" s="303" t="s">
        <v>8</v>
      </c>
      <c r="U2" s="457" t="s">
        <v>9</v>
      </c>
    </row>
    <row r="3" spans="1:22" s="167" customFormat="1" x14ac:dyDescent="0.3">
      <c r="A3" s="441" t="s">
        <v>10</v>
      </c>
      <c r="B3" s="441" t="s">
        <v>11</v>
      </c>
      <c r="C3" s="459" t="s">
        <v>12</v>
      </c>
      <c r="D3" s="441" t="s">
        <v>13</v>
      </c>
      <c r="E3" s="461" t="s">
        <v>14</v>
      </c>
      <c r="F3" s="459" t="s">
        <v>15</v>
      </c>
      <c r="G3" s="441" t="s">
        <v>16</v>
      </c>
      <c r="H3" s="445" t="s">
        <v>859</v>
      </c>
      <c r="I3" s="448" t="s">
        <v>19</v>
      </c>
      <c r="J3" s="448" t="s">
        <v>20</v>
      </c>
      <c r="K3" s="450" t="s">
        <v>21</v>
      </c>
      <c r="L3" s="452" t="s">
        <v>22</v>
      </c>
      <c r="M3" s="454" t="s">
        <v>23</v>
      </c>
      <c r="N3" s="454" t="s">
        <v>24</v>
      </c>
      <c r="O3" s="454"/>
      <c r="P3" s="440" t="s">
        <v>25</v>
      </c>
      <c r="Q3" s="440"/>
      <c r="R3" s="441" t="s">
        <v>26</v>
      </c>
      <c r="S3" s="440" t="s">
        <v>23</v>
      </c>
      <c r="T3" s="303"/>
      <c r="U3" s="457"/>
    </row>
    <row r="4" spans="1:22" s="167" customFormat="1" x14ac:dyDescent="0.3">
      <c r="A4" s="442"/>
      <c r="B4" s="442"/>
      <c r="C4" s="460"/>
      <c r="D4" s="442"/>
      <c r="E4" s="462"/>
      <c r="F4" s="460"/>
      <c r="G4" s="442"/>
      <c r="H4" s="446"/>
      <c r="I4" s="449"/>
      <c r="J4" s="449"/>
      <c r="K4" s="451"/>
      <c r="L4" s="453"/>
      <c r="M4" s="455"/>
      <c r="N4" s="209" t="s">
        <v>2</v>
      </c>
      <c r="O4" s="210" t="s">
        <v>30</v>
      </c>
      <c r="P4" s="211" t="s">
        <v>2</v>
      </c>
      <c r="Q4" s="212" t="s">
        <v>30</v>
      </c>
      <c r="R4" s="442"/>
      <c r="S4" s="447"/>
      <c r="T4" s="356"/>
      <c r="U4" s="458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0"/>
  <sheetViews>
    <sheetView showGridLines="0" tabSelected="1" topLeftCell="B1" zoomScale="80" zoomScaleNormal="80" workbookViewId="0">
      <selection activeCell="M25" sqref="M25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03" t="s">
        <v>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</row>
    <row r="2" spans="1:22" x14ac:dyDescent="0.35">
      <c r="A2" s="303" t="s">
        <v>5</v>
      </c>
      <c r="B2" s="303"/>
      <c r="C2" s="303" t="s">
        <v>6</v>
      </c>
      <c r="D2" s="303"/>
      <c r="E2" s="303"/>
      <c r="F2" s="303" t="s">
        <v>3</v>
      </c>
      <c r="G2" s="303"/>
      <c r="H2" s="303"/>
      <c r="I2" s="356"/>
      <c r="J2" s="356"/>
      <c r="K2" s="456" t="s">
        <v>7</v>
      </c>
      <c r="L2" s="456"/>
      <c r="M2" s="456"/>
      <c r="N2" s="303" t="s">
        <v>1</v>
      </c>
      <c r="O2" s="303"/>
      <c r="P2" s="303"/>
      <c r="Q2" s="303"/>
      <c r="R2" s="303"/>
      <c r="S2" s="303"/>
      <c r="T2" s="303" t="s">
        <v>8</v>
      </c>
      <c r="U2" s="457" t="s">
        <v>9</v>
      </c>
    </row>
    <row r="3" spans="1:22" s="167" customFormat="1" x14ac:dyDescent="0.3">
      <c r="A3" s="441" t="s">
        <v>10</v>
      </c>
      <c r="B3" s="441" t="s">
        <v>11</v>
      </c>
      <c r="C3" s="459" t="s">
        <v>12</v>
      </c>
      <c r="D3" s="441" t="s">
        <v>13</v>
      </c>
      <c r="E3" s="461" t="s">
        <v>14</v>
      </c>
      <c r="F3" s="459" t="s">
        <v>15</v>
      </c>
      <c r="G3" s="441" t="s">
        <v>16</v>
      </c>
      <c r="H3" s="445" t="s">
        <v>859</v>
      </c>
      <c r="I3" s="448" t="s">
        <v>19</v>
      </c>
      <c r="J3" s="448" t="s">
        <v>20</v>
      </c>
      <c r="K3" s="450" t="s">
        <v>21</v>
      </c>
      <c r="L3" s="452" t="s">
        <v>22</v>
      </c>
      <c r="M3" s="454" t="s">
        <v>23</v>
      </c>
      <c r="N3" s="454" t="s">
        <v>24</v>
      </c>
      <c r="O3" s="454"/>
      <c r="P3" s="440" t="s">
        <v>25</v>
      </c>
      <c r="Q3" s="440"/>
      <c r="R3" s="441" t="s">
        <v>26</v>
      </c>
      <c r="S3" s="440" t="s">
        <v>23</v>
      </c>
      <c r="T3" s="303"/>
      <c r="U3" s="457"/>
    </row>
    <row r="4" spans="1:22" s="167" customFormat="1" x14ac:dyDescent="0.3">
      <c r="A4" s="442"/>
      <c r="B4" s="442"/>
      <c r="C4" s="460"/>
      <c r="D4" s="442"/>
      <c r="E4" s="462"/>
      <c r="F4" s="460"/>
      <c r="G4" s="442"/>
      <c r="H4" s="446"/>
      <c r="I4" s="449"/>
      <c r="J4" s="449"/>
      <c r="K4" s="451"/>
      <c r="L4" s="453"/>
      <c r="M4" s="455"/>
      <c r="N4" s="209" t="s">
        <v>2</v>
      </c>
      <c r="O4" s="210" t="s">
        <v>30</v>
      </c>
      <c r="P4" s="211" t="s">
        <v>2</v>
      </c>
      <c r="Q4" s="212" t="s">
        <v>30</v>
      </c>
      <c r="R4" s="442"/>
      <c r="S4" s="447"/>
      <c r="T4" s="356"/>
      <c r="U4" s="458"/>
    </row>
    <row r="5" spans="1:22" s="119" customFormat="1" x14ac:dyDescent="0.3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279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4" si="1">M5+R5</f>
        <v>3275.51</v>
      </c>
      <c r="T5" s="70">
        <f t="shared" ref="T5:T14" si="2">S5</f>
        <v>3275.51</v>
      </c>
      <c r="U5" s="169"/>
      <c r="V5" s="94"/>
    </row>
    <row r="6" spans="1:22" x14ac:dyDescent="0.3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si="0"/>
        <v>1400</v>
      </c>
      <c r="S6" s="232">
        <f t="shared" si="1"/>
        <v>3813.45</v>
      </c>
      <c r="T6" s="232">
        <f t="shared" si="2"/>
        <v>3813.45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2"/>
        <v>5804.79</v>
      </c>
      <c r="U7" s="169"/>
      <c r="V7" s="94"/>
    </row>
    <row r="8" spans="1:22" ht="29" x14ac:dyDescent="0.3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1"/>
        <v>2166.79</v>
      </c>
      <c r="T8" s="232">
        <f t="shared" si="2"/>
        <v>2166.79</v>
      </c>
      <c r="U8" s="169"/>
      <c r="V8" s="94"/>
    </row>
    <row r="9" spans="1:22" ht="29" x14ac:dyDescent="0.3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0"/>
        <v>1600</v>
      </c>
      <c r="S9" s="171">
        <f t="shared" si="1"/>
        <v>3824.09</v>
      </c>
      <c r="T9" s="171">
        <f t="shared" si="2"/>
        <v>3824.09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6919.7000000000007</v>
      </c>
      <c r="T10" s="171">
        <f t="shared" si="2"/>
        <v>6919.7000000000007</v>
      </c>
      <c r="U10" s="16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 t="s">
        <v>1013</v>
      </c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280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1"/>
        <v>2830.11</v>
      </c>
      <c r="T11" s="171">
        <f t="shared" si="2"/>
        <v>2830.11</v>
      </c>
      <c r="U11" s="169"/>
      <c r="V11" s="94"/>
    </row>
    <row r="12" spans="1:22" s="167" customFormat="1" ht="29" x14ac:dyDescent="0.3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265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1"/>
        <v>6144.4400000000005</v>
      </c>
      <c r="T12" s="171">
        <f t="shared" si="2"/>
        <v>6144.4400000000005</v>
      </c>
      <c r="U12" s="169"/>
      <c r="V12" s="94"/>
    </row>
    <row r="13" spans="1:22" x14ac:dyDescent="0.3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1"/>
        <v>2703.8</v>
      </c>
      <c r="T13" s="171">
        <f t="shared" si="2"/>
        <v>2703.8</v>
      </c>
      <c r="U13" s="169"/>
      <c r="V13" s="94"/>
    </row>
    <row r="14" spans="1:22" x14ac:dyDescent="0.3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1"/>
        <v>2582.27</v>
      </c>
      <c r="T14" s="171">
        <f t="shared" si="2"/>
        <v>2582.27</v>
      </c>
      <c r="U14" s="168"/>
      <c r="V14" s="44"/>
    </row>
    <row r="15" spans="1:22" x14ac:dyDescent="0.3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3">
      <c r="C16" s="169"/>
      <c r="M16" s="201"/>
      <c r="N16" s="269"/>
    </row>
    <row r="17" spans="8:19" s="263" customFormat="1" ht="15" customHeight="1" x14ac:dyDescent="0.3">
      <c r="M17" s="278">
        <f>SUM(M5:M15)</f>
        <v>31264.95</v>
      </c>
      <c r="N17" s="269"/>
      <c r="S17" s="282">
        <f>SUM(S5:S16)</f>
        <v>40064.950000000004</v>
      </c>
    </row>
    <row r="20" spans="8:19" x14ac:dyDescent="0.35">
      <c r="H20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02" t="s">
        <v>0</v>
      </c>
      <c r="W5" s="302"/>
      <c r="X5" s="8">
        <v>43191</v>
      </c>
    </row>
    <row r="6" spans="1:24" ht="14" x14ac:dyDescent="0.3">
      <c r="A6" s="303" t="s">
        <v>4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</row>
    <row r="7" spans="1:24" ht="14" x14ac:dyDescent="0.3">
      <c r="A7" s="303" t="s">
        <v>5</v>
      </c>
      <c r="B7" s="303"/>
      <c r="C7" s="303" t="s">
        <v>6</v>
      </c>
      <c r="D7" s="303"/>
      <c r="E7" s="303"/>
      <c r="F7" s="303" t="s">
        <v>3</v>
      </c>
      <c r="G7" s="303"/>
      <c r="H7" s="303"/>
      <c r="I7" s="303"/>
      <c r="J7" s="303"/>
      <c r="K7" s="303"/>
      <c r="L7" s="303"/>
      <c r="M7" s="303"/>
      <c r="N7" s="303" t="s">
        <v>7</v>
      </c>
      <c r="O7" s="303"/>
      <c r="P7" s="303"/>
      <c r="Q7" s="303" t="s">
        <v>1</v>
      </c>
      <c r="R7" s="303"/>
      <c r="S7" s="303"/>
      <c r="T7" s="303"/>
      <c r="U7" s="303"/>
      <c r="V7" s="303"/>
      <c r="W7" s="303" t="s">
        <v>8</v>
      </c>
      <c r="X7" s="303" t="s">
        <v>9</v>
      </c>
    </row>
    <row r="8" spans="1:24" s="9" customFormat="1" ht="14" x14ac:dyDescent="0.3">
      <c r="A8" s="301" t="s">
        <v>10</v>
      </c>
      <c r="B8" s="301" t="s">
        <v>11</v>
      </c>
      <c r="C8" s="301" t="s">
        <v>12</v>
      </c>
      <c r="D8" s="301" t="s">
        <v>13</v>
      </c>
      <c r="E8" s="301" t="s">
        <v>14</v>
      </c>
      <c r="F8" s="301" t="s">
        <v>15</v>
      </c>
      <c r="G8" s="301" t="s">
        <v>16</v>
      </c>
      <c r="H8" s="301" t="s">
        <v>17</v>
      </c>
      <c r="I8" s="301"/>
      <c r="J8" s="300" t="s">
        <v>18</v>
      </c>
      <c r="K8" s="300"/>
      <c r="L8" s="301" t="s">
        <v>19</v>
      </c>
      <c r="M8" s="301" t="s">
        <v>20</v>
      </c>
      <c r="N8" s="300" t="s">
        <v>21</v>
      </c>
      <c r="O8" s="300" t="s">
        <v>22</v>
      </c>
      <c r="P8" s="300" t="s">
        <v>23</v>
      </c>
      <c r="Q8" s="300" t="s">
        <v>24</v>
      </c>
      <c r="R8" s="300"/>
      <c r="S8" s="300" t="s">
        <v>25</v>
      </c>
      <c r="T8" s="300"/>
      <c r="U8" s="301" t="s">
        <v>26</v>
      </c>
      <c r="V8" s="300" t="s">
        <v>23</v>
      </c>
      <c r="W8" s="303"/>
      <c r="X8" s="303"/>
    </row>
    <row r="9" spans="1:24" s="9" customFormat="1" ht="17.25" customHeight="1" x14ac:dyDescent="0.3">
      <c r="A9" s="301"/>
      <c r="B9" s="301"/>
      <c r="C9" s="301"/>
      <c r="D9" s="301"/>
      <c r="E9" s="301"/>
      <c r="F9" s="301"/>
      <c r="G9" s="301"/>
      <c r="H9" s="10" t="s">
        <v>27</v>
      </c>
      <c r="I9" s="10" t="s">
        <v>28</v>
      </c>
      <c r="J9" s="10" t="s">
        <v>27</v>
      </c>
      <c r="K9" s="11" t="s">
        <v>29</v>
      </c>
      <c r="L9" s="301"/>
      <c r="M9" s="301"/>
      <c r="N9" s="300"/>
      <c r="O9" s="300"/>
      <c r="P9" s="300"/>
      <c r="Q9" s="10" t="s">
        <v>2</v>
      </c>
      <c r="R9" s="11" t="s">
        <v>30</v>
      </c>
      <c r="S9" s="10" t="s">
        <v>2</v>
      </c>
      <c r="T9" s="11" t="s">
        <v>30</v>
      </c>
      <c r="U9" s="301"/>
      <c r="V9" s="300"/>
      <c r="W9" s="303"/>
      <c r="X9" s="303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87</vt:i4>
      </vt:variant>
    </vt:vector>
  </HeadingPairs>
  <TitlesOfParts>
    <vt:vector size="87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dcterms:created xsi:type="dcterms:W3CDTF">2017-08-07T12:58:20Z</dcterms:created>
  <dcterms:modified xsi:type="dcterms:W3CDTF">2024-12-19T12:34:12Z</dcterms:modified>
</cp:coreProperties>
</file>