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Relatórios\MAPA DE VIAGENS E DIÁRIAS\"/>
    </mc:Choice>
  </mc:AlternateContent>
  <xr:revisionPtr revIDLastSave="0" documentId="13_ncr:1_{70125F09-B53D-4E17-AFE5-72C212EEA7CB}" xr6:coauthVersionLast="47" xr6:coauthVersionMax="47" xr10:uidLastSave="{00000000-0000-0000-0000-000000000000}"/>
  <bookViews>
    <workbookView xWindow="-120" yWindow="-120" windowWidth="29040" windowHeight="15840" firstSheet="67" activeTab="70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Plan2" sheetId="68" r:id="rId72"/>
    <sheet name="Plan3" sheetId="80" r:id="rId7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9" i="85" l="1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P19" i="85" l="1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<sst xmlns="http://schemas.openxmlformats.org/spreadsheetml/2006/main" count="8470" uniqueCount="752">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</sst>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45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4" fillId="2" borderId="0" applyNumberFormat="0" applyFont="0" applyBorder="0" applyProtection="0"/>
    <xf numFmtId="0" fontId="35" fillId="0" borderId="0" applyNumberFormat="0" applyBorder="0" applyProtection="0">
      <alignment horizontal="center"/>
    </xf>
    <xf numFmtId="0" fontId="35" fillId="0" borderId="0" applyNumberFormat="0" applyBorder="0" applyProtection="0">
      <alignment horizontal="center" textRotation="90"/>
    </xf>
    <xf numFmtId="0" fontId="36" fillId="0" borderId="0" applyNumberFormat="0" applyBorder="0" applyProtection="0"/>
    <xf numFmtId="166" fontId="36" fillId="0" borderId="0" applyBorder="0" applyProtection="0"/>
    <xf numFmtId="0" fontId="33" fillId="0" borderId="0"/>
    <xf numFmtId="44" fontId="34" fillId="0" borderId="0" applyFont="0" applyFill="0" applyBorder="0" applyAlignment="0" applyProtection="0"/>
    <xf numFmtId="0" fontId="30" fillId="0" borderId="0"/>
  </cellStyleXfs>
  <cellXfs count="236">
    <xf numFmtId="0" fontId="0" fillId="0" borderId="0" xfId="0"/>
    <xf numFmtId="0" fontId="0" fillId="3" borderId="0" xfId="0" applyFill="1"/>
    <xf numFmtId="0" fontId="42" fillId="3" borderId="0" xfId="0" applyFont="1" applyFill="1"/>
    <xf numFmtId="0" fontId="43" fillId="3" borderId="0" xfId="0" applyFont="1" applyFill="1"/>
    <xf numFmtId="0" fontId="43" fillId="0" borderId="0" xfId="0" applyFont="1"/>
    <xf numFmtId="0" fontId="40" fillId="3" borderId="0" xfId="0" applyFont="1" applyFill="1"/>
    <xf numFmtId="0" fontId="38" fillId="3" borderId="0" xfId="0" applyFont="1" applyFill="1"/>
    <xf numFmtId="0" fontId="41" fillId="3" borderId="0" xfId="0" applyFont="1" applyFill="1"/>
    <xf numFmtId="165" fontId="37" fillId="0" borderId="1" xfId="0" applyNumberFormat="1" applyFont="1" applyBorder="1" applyAlignment="1">
      <alignment horizontal="right"/>
    </xf>
    <xf numFmtId="0" fontId="0" fillId="5" borderId="0" xfId="0" applyFill="1"/>
    <xf numFmtId="0" fontId="39" fillId="5" borderId="0" xfId="0" applyFont="1" applyFill="1" applyAlignment="1">
      <alignment horizontal="center"/>
    </xf>
    <xf numFmtId="164" fontId="39" fillId="5" borderId="0" xfId="0" applyNumberFormat="1" applyFont="1" applyFill="1" applyAlignment="1">
      <alignment horizontal="center"/>
    </xf>
    <xf numFmtId="0" fontId="44" fillId="3" borderId="1" xfId="0" applyFont="1" applyFill="1" applyBorder="1" applyAlignment="1">
      <alignment horizontal="center" vertical="top"/>
    </xf>
    <xf numFmtId="0" fontId="44" fillId="0" borderId="1" xfId="0" applyFont="1" applyBorder="1" applyAlignment="1">
      <alignment horizontal="center" vertical="top"/>
    </xf>
    <xf numFmtId="0" fontId="44" fillId="3" borderId="1" xfId="0" applyFont="1" applyFill="1" applyBorder="1" applyAlignment="1">
      <alignment horizontal="center" vertical="top" wrapText="1"/>
    </xf>
    <xf numFmtId="164" fontId="44" fillId="3" borderId="1" xfId="0" applyNumberFormat="1" applyFont="1" applyFill="1" applyBorder="1" applyAlignment="1">
      <alignment horizontal="center" vertical="top"/>
    </xf>
    <xf numFmtId="14" fontId="44" fillId="3" borderId="1" xfId="0" applyNumberFormat="1" applyFont="1" applyFill="1" applyBorder="1" applyAlignment="1">
      <alignment horizontal="center" vertical="top"/>
    </xf>
    <xf numFmtId="14" fontId="44" fillId="3" borderId="2" xfId="0" applyNumberFormat="1" applyFont="1" applyFill="1" applyBorder="1" applyAlignment="1">
      <alignment horizontal="center" vertical="top"/>
    </xf>
    <xf numFmtId="0" fontId="43" fillId="0" borderId="1" xfId="0" applyFont="1" applyBorder="1" applyAlignment="1">
      <alignment horizontal="center" vertical="top"/>
    </xf>
    <xf numFmtId="0" fontId="44" fillId="3" borderId="1" xfId="0" applyFont="1" applyFill="1" applyBorder="1" applyAlignment="1">
      <alignment horizontal="center" vertical="center"/>
    </xf>
    <xf numFmtId="0" fontId="44" fillId="3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164" fontId="44" fillId="3" borderId="1" xfId="0" applyNumberFormat="1" applyFont="1" applyFill="1" applyBorder="1" applyAlignment="1">
      <alignment horizontal="center" vertical="center"/>
    </xf>
    <xf numFmtId="14" fontId="44" fillId="3" borderId="1" xfId="0" applyNumberFormat="1" applyFont="1" applyFill="1" applyBorder="1" applyAlignment="1">
      <alignment horizontal="center" vertical="center"/>
    </xf>
    <xf numFmtId="167" fontId="4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44" fillId="3" borderId="1" xfId="0" applyNumberFormat="1" applyFont="1" applyFill="1" applyBorder="1" applyAlignment="1">
      <alignment horizontal="center" vertical="center"/>
    </xf>
    <xf numFmtId="0" fontId="44" fillId="6" borderId="1" xfId="0" applyFont="1" applyFill="1" applyBorder="1" applyAlignment="1">
      <alignment horizontal="center" vertical="center"/>
    </xf>
    <xf numFmtId="0" fontId="44" fillId="6" borderId="1" xfId="0" applyFont="1" applyFill="1" applyBorder="1" applyAlignment="1">
      <alignment horizontal="center" vertical="top"/>
    </xf>
    <xf numFmtId="49" fontId="44" fillId="6" borderId="1" xfId="0" applyNumberFormat="1" applyFont="1" applyFill="1" applyBorder="1" applyAlignment="1">
      <alignment horizontal="center" vertical="center"/>
    </xf>
    <xf numFmtId="0" fontId="44" fillId="7" borderId="1" xfId="0" applyFont="1" applyFill="1" applyBorder="1" applyAlignment="1">
      <alignment horizontal="center" vertical="center"/>
    </xf>
    <xf numFmtId="164" fontId="44" fillId="6" borderId="1" xfId="0" applyNumberFormat="1" applyFont="1" applyFill="1" applyBorder="1" applyAlignment="1">
      <alignment horizontal="center" vertical="center"/>
    </xf>
    <xf numFmtId="167" fontId="44" fillId="6" borderId="1" xfId="0" applyNumberFormat="1" applyFont="1" applyFill="1" applyBorder="1" applyAlignment="1">
      <alignment horizontal="center" vertical="center"/>
    </xf>
    <xf numFmtId="0" fontId="43" fillId="7" borderId="1" xfId="0" applyFont="1" applyFill="1" applyBorder="1" applyAlignment="1">
      <alignment horizontal="center" vertical="top"/>
    </xf>
    <xf numFmtId="0" fontId="44" fillId="6" borderId="1" xfId="0" applyFont="1" applyFill="1" applyBorder="1" applyAlignment="1">
      <alignment horizontal="center" vertical="center" wrapText="1"/>
    </xf>
    <xf numFmtId="14" fontId="44" fillId="6" borderId="1" xfId="0" applyNumberFormat="1" applyFont="1" applyFill="1" applyBorder="1" applyAlignment="1">
      <alignment horizontal="center" vertical="center"/>
    </xf>
    <xf numFmtId="0" fontId="43" fillId="7" borderId="1" xfId="0" applyFont="1" applyFill="1" applyBorder="1" applyAlignment="1">
      <alignment horizontal="center" vertical="center"/>
    </xf>
    <xf numFmtId="0" fontId="44" fillId="6" borderId="1" xfId="0" applyFont="1" applyFill="1" applyBorder="1" applyAlignment="1">
      <alignment horizontal="center" vertical="top" wrapText="1"/>
    </xf>
    <xf numFmtId="14" fontId="44" fillId="6" borderId="4" xfId="0" applyNumberFormat="1" applyFont="1" applyFill="1" applyBorder="1" applyAlignment="1">
      <alignment horizontal="center" vertical="center"/>
    </xf>
    <xf numFmtId="164" fontId="44" fillId="6" borderId="5" xfId="0" applyNumberFormat="1" applyFont="1" applyFill="1" applyBorder="1" applyAlignment="1">
      <alignment horizontal="center" vertical="center"/>
    </xf>
    <xf numFmtId="0" fontId="44" fillId="6" borderId="5" xfId="0" applyFont="1" applyFill="1" applyBorder="1" applyAlignment="1">
      <alignment horizontal="center" vertical="center"/>
    </xf>
    <xf numFmtId="167" fontId="44" fillId="6" borderId="5" xfId="0" applyNumberFormat="1" applyFont="1" applyFill="1" applyBorder="1" applyAlignment="1">
      <alignment horizontal="center" vertical="center"/>
    </xf>
    <xf numFmtId="0" fontId="43" fillId="7" borderId="5" xfId="0" applyFont="1" applyFill="1" applyBorder="1" applyAlignment="1">
      <alignment horizontal="center" vertical="top"/>
    </xf>
    <xf numFmtId="164" fontId="4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44" fillId="6" borderId="3" xfId="0" applyNumberFormat="1" applyFont="1" applyFill="1" applyBorder="1" applyAlignment="1">
      <alignment horizontal="center" vertical="center"/>
    </xf>
    <xf numFmtId="167" fontId="44" fillId="6" borderId="3" xfId="0" applyNumberFormat="1" applyFont="1" applyFill="1" applyBorder="1" applyAlignment="1">
      <alignment horizontal="center" vertical="center"/>
    </xf>
    <xf numFmtId="0" fontId="44" fillId="6" borderId="3" xfId="0" applyFont="1" applyFill="1" applyBorder="1" applyAlignment="1">
      <alignment horizontal="center" vertical="center"/>
    </xf>
    <xf numFmtId="164" fontId="44" fillId="6" borderId="2" xfId="0" applyNumberFormat="1" applyFont="1" applyFill="1" applyBorder="1" applyAlignment="1">
      <alignment horizontal="center" vertical="center"/>
    </xf>
    <xf numFmtId="0" fontId="4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44" fillId="6" borderId="5" xfId="0" applyNumberFormat="1" applyFont="1" applyFill="1" applyBorder="1" applyAlignment="1">
      <alignment horizontal="center" vertical="center"/>
    </xf>
    <xf numFmtId="14" fontId="44" fillId="6" borderId="5" xfId="0" applyNumberFormat="1" applyFont="1" applyFill="1" applyBorder="1" applyAlignment="1">
      <alignment horizontal="center" vertical="center"/>
    </xf>
    <xf numFmtId="0" fontId="44" fillId="6" borderId="3" xfId="0" applyFont="1" applyFill="1" applyBorder="1" applyAlignment="1">
      <alignment horizontal="center" vertical="center" wrapText="1"/>
    </xf>
    <xf numFmtId="14" fontId="44" fillId="6" borderId="3" xfId="0" applyNumberFormat="1" applyFont="1" applyFill="1" applyBorder="1" applyAlignment="1">
      <alignment horizontal="center" vertical="center"/>
    </xf>
    <xf numFmtId="0" fontId="44" fillId="7" borderId="3" xfId="0" applyFont="1" applyFill="1" applyBorder="1" applyAlignment="1">
      <alignment horizontal="center" vertical="center"/>
    </xf>
    <xf numFmtId="49" fontId="44" fillId="6" borderId="3" xfId="0" applyNumberFormat="1" applyFont="1" applyFill="1" applyBorder="1" applyAlignment="1">
      <alignment horizontal="center" vertical="center"/>
    </xf>
    <xf numFmtId="164" fontId="44" fillId="6" borderId="15" xfId="0" applyNumberFormat="1" applyFont="1" applyFill="1" applyBorder="1" applyAlignment="1">
      <alignment horizontal="center" vertical="center"/>
    </xf>
    <xf numFmtId="164" fontId="44" fillId="6" borderId="17" xfId="0" applyNumberFormat="1" applyFont="1" applyFill="1" applyBorder="1" applyAlignment="1">
      <alignment horizontal="center" vertical="center"/>
    </xf>
    <xf numFmtId="168" fontId="44" fillId="6" borderId="3" xfId="0" applyNumberFormat="1" applyFont="1" applyFill="1" applyBorder="1" applyAlignment="1">
      <alignment horizontal="center" vertical="center"/>
    </xf>
    <xf numFmtId="167" fontId="44" fillId="6" borderId="15" xfId="0" applyNumberFormat="1" applyFont="1" applyFill="1" applyBorder="1" applyAlignment="1">
      <alignment horizontal="center" vertical="center"/>
    </xf>
    <xf numFmtId="0" fontId="44" fillId="3" borderId="2" xfId="0" applyFont="1" applyFill="1" applyBorder="1" applyAlignment="1">
      <alignment horizontal="center" vertical="center" wrapText="1"/>
    </xf>
    <xf numFmtId="14" fontId="44" fillId="6" borderId="1" xfId="0" applyNumberFormat="1" applyFont="1" applyFill="1" applyBorder="1" applyAlignment="1">
      <alignment horizontal="center" vertical="center" wrapText="1"/>
    </xf>
    <xf numFmtId="44" fontId="44" fillId="6" borderId="1" xfId="7" applyFont="1" applyFill="1" applyBorder="1" applyAlignment="1">
      <alignment horizontal="center" vertical="center" wrapText="1"/>
    </xf>
    <xf numFmtId="0" fontId="44" fillId="3" borderId="5" xfId="0" applyFont="1" applyFill="1" applyBorder="1" applyAlignment="1">
      <alignment horizontal="center" vertical="center" wrapText="1"/>
    </xf>
    <xf numFmtId="0" fontId="44" fillId="6" borderId="5" xfId="0" applyFont="1" applyFill="1" applyBorder="1" applyAlignment="1">
      <alignment horizontal="center" vertical="center" wrapText="1"/>
    </xf>
    <xf numFmtId="0" fontId="44" fillId="3" borderId="3" xfId="0" applyFont="1" applyFill="1" applyBorder="1" applyAlignment="1">
      <alignment horizontal="center" vertical="center" wrapText="1"/>
    </xf>
    <xf numFmtId="14" fontId="44" fillId="6" borderId="5" xfId="0" applyNumberFormat="1" applyFont="1" applyFill="1" applyBorder="1" applyAlignment="1">
      <alignment horizontal="center" vertical="center" wrapText="1"/>
    </xf>
    <xf numFmtId="44" fontId="44" fillId="6" borderId="5" xfId="7" applyFont="1" applyFill="1" applyBorder="1" applyAlignment="1">
      <alignment horizontal="center" vertical="center" wrapText="1"/>
    </xf>
    <xf numFmtId="14" fontId="44" fillId="6" borderId="3" xfId="0" applyNumberFormat="1" applyFont="1" applyFill="1" applyBorder="1" applyAlignment="1">
      <alignment horizontal="center" vertical="center" wrapText="1"/>
    </xf>
    <xf numFmtId="44" fontId="44" fillId="6" borderId="3" xfId="7" applyFont="1" applyFill="1" applyBorder="1" applyAlignment="1">
      <alignment horizontal="center" vertical="center" wrapText="1"/>
    </xf>
    <xf numFmtId="0" fontId="44" fillId="6" borderId="19" xfId="0" applyFont="1" applyFill="1" applyBorder="1" applyAlignment="1">
      <alignment horizontal="center" vertical="center" wrapText="1"/>
    </xf>
    <xf numFmtId="165" fontId="3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30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0" fillId="0" borderId="0" xfId="8" applyAlignment="1">
      <alignment horizontal="center" vertical="center"/>
    </xf>
    <xf numFmtId="0" fontId="44" fillId="6" borderId="13" xfId="0" applyFont="1" applyFill="1" applyBorder="1" applyAlignment="1">
      <alignment horizontal="center" vertical="center" wrapText="1"/>
    </xf>
    <xf numFmtId="169" fontId="32" fillId="0" borderId="3" xfId="0" applyNumberFormat="1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49" fontId="44" fillId="6" borderId="13" xfId="0" applyNumberFormat="1" applyFont="1" applyFill="1" applyBorder="1" applyAlignment="1">
      <alignment horizontal="center" vertical="center"/>
    </xf>
    <xf numFmtId="0" fontId="44" fillId="3" borderId="13" xfId="0" applyFont="1" applyFill="1" applyBorder="1" applyAlignment="1">
      <alignment horizontal="center" vertical="center" wrapText="1"/>
    </xf>
    <xf numFmtId="14" fontId="44" fillId="6" borderId="13" xfId="0" applyNumberFormat="1" applyFont="1" applyFill="1" applyBorder="1" applyAlignment="1">
      <alignment horizontal="center" vertical="center" wrapText="1"/>
    </xf>
    <xf numFmtId="169" fontId="32" fillId="0" borderId="1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44" fillId="6" borderId="1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" fontId="0" fillId="0" borderId="0" xfId="0" applyNumberFormat="1"/>
    <xf numFmtId="0" fontId="16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39" fillId="5" borderId="1" xfId="0" applyNumberFormat="1" applyFont="1" applyFill="1" applyBorder="1" applyAlignment="1">
      <alignment horizontal="center"/>
    </xf>
    <xf numFmtId="0" fontId="39" fillId="5" borderId="1" xfId="0" applyFont="1" applyFill="1" applyBorder="1" applyAlignment="1">
      <alignment horizontal="center"/>
    </xf>
    <xf numFmtId="0" fontId="37" fillId="0" borderId="1" xfId="0" applyFont="1" applyBorder="1"/>
    <xf numFmtId="0" fontId="39" fillId="4" borderId="1" xfId="0" applyFont="1" applyFill="1" applyBorder="1" applyAlignment="1">
      <alignment horizontal="center"/>
    </xf>
    <xf numFmtId="49" fontId="44" fillId="6" borderId="5" xfId="0" applyNumberFormat="1" applyFont="1" applyFill="1" applyBorder="1" applyAlignment="1">
      <alignment horizontal="center" vertical="center"/>
    </xf>
    <xf numFmtId="49" fontId="44" fillId="6" borderId="6" xfId="0" applyNumberFormat="1" applyFont="1" applyFill="1" applyBorder="1" applyAlignment="1">
      <alignment horizontal="center" vertical="center"/>
    </xf>
    <xf numFmtId="0" fontId="44" fillId="3" borderId="5" xfId="0" applyFont="1" applyFill="1" applyBorder="1" applyAlignment="1">
      <alignment horizontal="center" vertical="center" wrapText="1"/>
    </xf>
    <xf numFmtId="0" fontId="44" fillId="3" borderId="6" xfId="0" applyFont="1" applyFill="1" applyBorder="1" applyAlignment="1">
      <alignment horizontal="center" vertical="center" wrapText="1"/>
    </xf>
    <xf numFmtId="0" fontId="44" fillId="6" borderId="5" xfId="0" applyFont="1" applyFill="1" applyBorder="1" applyAlignment="1">
      <alignment horizontal="center" vertical="center" wrapText="1"/>
    </xf>
    <xf numFmtId="0" fontId="44" fillId="6" borderId="6" xfId="0" applyFont="1" applyFill="1" applyBorder="1" applyAlignment="1">
      <alignment horizontal="center" vertical="center" wrapText="1"/>
    </xf>
    <xf numFmtId="0" fontId="44" fillId="6" borderId="5" xfId="0" applyFont="1" applyFill="1" applyBorder="1" applyAlignment="1">
      <alignment horizontal="center" vertical="center"/>
    </xf>
    <xf numFmtId="0" fontId="44" fillId="6" borderId="6" xfId="0" applyFont="1" applyFill="1" applyBorder="1" applyAlignment="1">
      <alignment horizontal="center" vertical="center"/>
    </xf>
    <xf numFmtId="164" fontId="44" fillId="6" borderId="3" xfId="0" applyNumberFormat="1" applyFont="1" applyFill="1" applyBorder="1" applyAlignment="1">
      <alignment horizontal="center" vertical="center"/>
    </xf>
    <xf numFmtId="164" fontId="44" fillId="6" borderId="9" xfId="0" applyNumberFormat="1" applyFont="1" applyFill="1" applyBorder="1" applyAlignment="1">
      <alignment horizontal="center" vertical="center"/>
    </xf>
    <xf numFmtId="164" fontId="44" fillId="6" borderId="10" xfId="0" applyNumberFormat="1" applyFont="1" applyFill="1" applyBorder="1" applyAlignment="1">
      <alignment horizontal="center" vertical="center"/>
    </xf>
    <xf numFmtId="0" fontId="43" fillId="7" borderId="3" xfId="0" applyFont="1" applyFill="1" applyBorder="1" applyAlignment="1">
      <alignment horizontal="center" vertical="top"/>
    </xf>
    <xf numFmtId="0" fontId="44" fillId="6" borderId="7" xfId="0" applyFont="1" applyFill="1" applyBorder="1" applyAlignment="1">
      <alignment horizontal="center" vertical="center"/>
    </xf>
    <xf numFmtId="0" fontId="44" fillId="6" borderId="8" xfId="0" applyFont="1" applyFill="1" applyBorder="1" applyAlignment="1">
      <alignment horizontal="center" vertical="center"/>
    </xf>
    <xf numFmtId="0" fontId="44" fillId="6" borderId="3" xfId="0" applyFont="1" applyFill="1" applyBorder="1" applyAlignment="1">
      <alignment horizontal="center" vertical="center"/>
    </xf>
    <xf numFmtId="167" fontId="44" fillId="6" borderId="3" xfId="0" applyNumberFormat="1" applyFont="1" applyFill="1" applyBorder="1" applyAlignment="1">
      <alignment horizontal="center" vertical="center"/>
    </xf>
    <xf numFmtId="0" fontId="43" fillId="7" borderId="5" xfId="0" applyFont="1" applyFill="1" applyBorder="1" applyAlignment="1">
      <alignment horizontal="center" vertical="top"/>
    </xf>
    <xf numFmtId="0" fontId="43" fillId="7" borderId="6" xfId="0" applyFont="1" applyFill="1" applyBorder="1" applyAlignment="1">
      <alignment horizontal="center" vertical="top"/>
    </xf>
    <xf numFmtId="164" fontId="44" fillId="6" borderId="5" xfId="0" applyNumberFormat="1" applyFont="1" applyFill="1" applyBorder="1" applyAlignment="1">
      <alignment horizontal="center" vertical="center"/>
    </xf>
    <xf numFmtId="164" fontId="44" fillId="6" borderId="6" xfId="0" applyNumberFormat="1" applyFont="1" applyFill="1" applyBorder="1" applyAlignment="1">
      <alignment horizontal="center" vertical="center"/>
    </xf>
    <xf numFmtId="167" fontId="44" fillId="6" borderId="5" xfId="0" applyNumberFormat="1" applyFont="1" applyFill="1" applyBorder="1" applyAlignment="1">
      <alignment horizontal="center" vertical="center"/>
    </xf>
    <xf numFmtId="167" fontId="44" fillId="6" borderId="6" xfId="0" applyNumberFormat="1" applyFont="1" applyFill="1" applyBorder="1" applyAlignment="1">
      <alignment horizontal="center" vertical="center"/>
    </xf>
    <xf numFmtId="14" fontId="44" fillId="6" borderId="5" xfId="0" applyNumberFormat="1" applyFont="1" applyFill="1" applyBorder="1" applyAlignment="1">
      <alignment horizontal="center" vertical="center"/>
    </xf>
    <xf numFmtId="14" fontId="44" fillId="6" borderId="6" xfId="0" applyNumberFormat="1" applyFont="1" applyFill="1" applyBorder="1" applyAlignment="1">
      <alignment horizontal="center" vertical="center"/>
    </xf>
    <xf numFmtId="49" fontId="44" fillId="6" borderId="3" xfId="0" applyNumberFormat="1" applyFont="1" applyFill="1" applyBorder="1" applyAlignment="1">
      <alignment horizontal="center" vertical="center"/>
    </xf>
    <xf numFmtId="0" fontId="44" fillId="3" borderId="3" xfId="0" applyFont="1" applyFill="1" applyBorder="1" applyAlignment="1">
      <alignment horizontal="center" vertical="center" wrapText="1"/>
    </xf>
    <xf numFmtId="0" fontId="44" fillId="6" borderId="3" xfId="0" applyFont="1" applyFill="1" applyBorder="1" applyAlignment="1">
      <alignment horizontal="center" vertical="center" wrapText="1"/>
    </xf>
    <xf numFmtId="0" fontId="44" fillId="7" borderId="3" xfId="0" applyFont="1" applyFill="1" applyBorder="1" applyAlignment="1">
      <alignment horizontal="center" vertical="center"/>
    </xf>
    <xf numFmtId="14" fontId="44" fillId="6" borderId="3" xfId="0" applyNumberFormat="1" applyFont="1" applyFill="1" applyBorder="1" applyAlignment="1">
      <alignment horizontal="center" vertical="center"/>
    </xf>
    <xf numFmtId="0" fontId="44" fillId="6" borderId="13" xfId="0" applyFont="1" applyFill="1" applyBorder="1" applyAlignment="1">
      <alignment horizontal="center" vertical="center" wrapText="1"/>
    </xf>
    <xf numFmtId="0" fontId="44" fillId="6" borderId="14" xfId="0" applyFont="1" applyFill="1" applyBorder="1" applyAlignment="1">
      <alignment horizontal="center" vertical="center" wrapText="1"/>
    </xf>
    <xf numFmtId="168" fontId="44" fillId="6" borderId="3" xfId="0" applyNumberFormat="1" applyFont="1" applyFill="1" applyBorder="1" applyAlignment="1">
      <alignment horizontal="center" vertical="center"/>
    </xf>
    <xf numFmtId="167" fontId="44" fillId="6" borderId="15" xfId="0" applyNumberFormat="1" applyFont="1" applyFill="1" applyBorder="1" applyAlignment="1">
      <alignment horizontal="center" vertical="center"/>
    </xf>
    <xf numFmtId="167" fontId="44" fillId="6" borderId="16" xfId="0" applyNumberFormat="1" applyFont="1" applyFill="1" applyBorder="1" applyAlignment="1">
      <alignment horizontal="center" vertical="center"/>
    </xf>
    <xf numFmtId="164" fontId="44" fillId="6" borderId="12" xfId="0" applyNumberFormat="1" applyFont="1" applyFill="1" applyBorder="1" applyAlignment="1">
      <alignment horizontal="center" vertical="center"/>
    </xf>
    <xf numFmtId="164" fontId="44" fillId="6" borderId="17" xfId="0" applyNumberFormat="1" applyFont="1" applyFill="1" applyBorder="1" applyAlignment="1">
      <alignment horizontal="center" vertical="center"/>
    </xf>
    <xf numFmtId="164" fontId="44" fillId="6" borderId="18" xfId="0" applyNumberFormat="1" applyFont="1" applyFill="1" applyBorder="1" applyAlignment="1">
      <alignment horizontal="center" vertical="center"/>
    </xf>
    <xf numFmtId="164" fontId="44" fillId="6" borderId="15" xfId="0" applyNumberFormat="1" applyFont="1" applyFill="1" applyBorder="1" applyAlignment="1">
      <alignment horizontal="center" vertical="center"/>
    </xf>
    <xf numFmtId="164" fontId="44" fillId="6" borderId="16" xfId="0" applyNumberFormat="1" applyFont="1" applyFill="1" applyBorder="1" applyAlignment="1">
      <alignment horizontal="center" vertical="center"/>
    </xf>
    <xf numFmtId="0" fontId="44" fillId="6" borderId="19" xfId="0" applyFont="1" applyFill="1" applyBorder="1" applyAlignment="1">
      <alignment horizontal="center" vertical="center" wrapText="1"/>
    </xf>
    <xf numFmtId="44" fontId="44" fillId="6" borderId="3" xfId="7" applyFont="1" applyFill="1" applyBorder="1" applyAlignment="1">
      <alignment horizontal="center" vertical="center" wrapText="1"/>
    </xf>
    <xf numFmtId="44" fontId="44" fillId="6" borderId="15" xfId="7" applyFont="1" applyFill="1" applyBorder="1" applyAlignment="1">
      <alignment horizontal="center" vertical="center" wrapText="1"/>
    </xf>
    <xf numFmtId="44" fontId="44" fillId="6" borderId="16" xfId="7" applyFont="1" applyFill="1" applyBorder="1" applyAlignment="1">
      <alignment horizontal="center" vertical="center" wrapText="1"/>
    </xf>
    <xf numFmtId="44" fontId="44" fillId="6" borderId="20" xfId="7" applyFont="1" applyFill="1" applyBorder="1" applyAlignment="1">
      <alignment horizontal="center" vertical="center" wrapText="1"/>
    </xf>
    <xf numFmtId="44" fontId="44" fillId="6" borderId="5" xfId="7" applyFont="1" applyFill="1" applyBorder="1" applyAlignment="1">
      <alignment horizontal="center" vertical="center" wrapText="1"/>
    </xf>
    <xf numFmtId="44" fontId="44" fillId="6" borderId="12" xfId="7" applyFont="1" applyFill="1" applyBorder="1" applyAlignment="1">
      <alignment horizontal="center" vertical="center" wrapText="1"/>
    </xf>
    <xf numFmtId="44" fontId="44" fillId="6" borderId="6" xfId="7" applyFont="1" applyFill="1" applyBorder="1" applyAlignment="1">
      <alignment horizontal="center" vertical="center" wrapText="1"/>
    </xf>
    <xf numFmtId="44" fontId="44" fillId="6" borderId="17" xfId="7" applyFont="1" applyFill="1" applyBorder="1" applyAlignment="1">
      <alignment horizontal="center" vertical="center" wrapText="1"/>
    </xf>
    <xf numFmtId="44" fontId="44" fillId="6" borderId="18" xfId="7" applyFont="1" applyFill="1" applyBorder="1" applyAlignment="1">
      <alignment horizontal="center" vertical="center" wrapText="1"/>
    </xf>
    <xf numFmtId="44" fontId="44" fillId="6" borderId="21" xfId="7" applyFont="1" applyFill="1" applyBorder="1" applyAlignment="1">
      <alignment horizontal="center" vertical="center" wrapText="1"/>
    </xf>
    <xf numFmtId="0" fontId="39" fillId="4" borderId="4" xfId="0" applyFont="1" applyFill="1" applyBorder="1" applyAlignment="1">
      <alignment horizontal="center"/>
    </xf>
    <xf numFmtId="0" fontId="39" fillId="4" borderId="7" xfId="0" applyFont="1" applyFill="1" applyBorder="1" applyAlignment="1">
      <alignment horizontal="center"/>
    </xf>
    <xf numFmtId="0" fontId="39" fillId="4" borderId="5" xfId="0" applyFont="1" applyFill="1" applyBorder="1" applyAlignment="1">
      <alignment horizontal="center"/>
    </xf>
    <xf numFmtId="0" fontId="39" fillId="5" borderId="5" xfId="0" applyFont="1" applyFill="1" applyBorder="1" applyAlignment="1">
      <alignment horizontal="center"/>
    </xf>
    <xf numFmtId="164" fontId="39" fillId="5" borderId="5" xfId="0" applyNumberFormat="1" applyFont="1" applyFill="1" applyBorder="1" applyAlignment="1">
      <alignment horizont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44" fillId="6" borderId="13" xfId="7" applyFont="1" applyFill="1" applyBorder="1" applyAlignment="1">
      <alignment horizontal="center" vertical="center" wrapText="1"/>
    </xf>
    <xf numFmtId="44" fontId="44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4" fillId="6" borderId="13" xfId="0" applyFont="1" applyFill="1" applyBorder="1" applyAlignment="1">
      <alignment horizontal="center" vertical="center"/>
    </xf>
    <xf numFmtId="0" fontId="44" fillId="6" borderId="19" xfId="0" applyFont="1" applyFill="1" applyBorder="1" applyAlignment="1">
      <alignment horizontal="center" vertical="center"/>
    </xf>
    <xf numFmtId="0" fontId="44" fillId="6" borderId="14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44" fontId="44" fillId="6" borderId="19" xfId="7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42917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43252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43282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144" t="s">
        <v>279</v>
      </c>
      <c r="B22" s="144" t="s">
        <v>279</v>
      </c>
      <c r="C22" s="146" t="s">
        <v>75</v>
      </c>
      <c r="D22" s="140" t="s">
        <v>104</v>
      </c>
      <c r="E22" s="142" t="s">
        <v>88</v>
      </c>
      <c r="F22" s="144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52">
        <v>0</v>
      </c>
      <c r="R22" s="148">
        <v>0</v>
      </c>
      <c r="S22" s="154">
        <v>0</v>
      </c>
      <c r="T22" s="148">
        <v>0</v>
      </c>
      <c r="U22" s="155">
        <f t="shared" si="1"/>
        <v>0</v>
      </c>
      <c r="V22" s="148">
        <f>P22+P23</f>
        <v>1406.06</v>
      </c>
      <c r="W22" s="149">
        <f t="shared" si="3"/>
        <v>1406.06</v>
      </c>
      <c r="X22" s="151"/>
    </row>
    <row r="23" spans="1:24" ht="38.25" customHeight="1" x14ac:dyDescent="0.2">
      <c r="A23" s="145"/>
      <c r="B23" s="145"/>
      <c r="C23" s="147"/>
      <c r="D23" s="141"/>
      <c r="E23" s="143"/>
      <c r="F23" s="145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53"/>
      <c r="R23" s="148"/>
      <c r="S23" s="154"/>
      <c r="T23" s="148"/>
      <c r="U23" s="155"/>
      <c r="V23" s="148"/>
      <c r="W23" s="150"/>
      <c r="X23" s="151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43313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43344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144" t="s">
        <v>250</v>
      </c>
      <c r="B16" s="144" t="s">
        <v>250</v>
      </c>
      <c r="C16" s="146" t="s">
        <v>319</v>
      </c>
      <c r="D16" s="140" t="s">
        <v>324</v>
      </c>
      <c r="E16" s="142" t="s">
        <v>87</v>
      </c>
      <c r="F16" s="144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62">
        <v>43356</v>
      </c>
      <c r="M16" s="162">
        <v>43357</v>
      </c>
      <c r="N16" s="31">
        <f>1465.14/2</f>
        <v>732.57</v>
      </c>
      <c r="O16" s="31"/>
      <c r="P16" s="158">
        <f>N16+O17</f>
        <v>1465.14</v>
      </c>
      <c r="Q16" s="146">
        <v>2</v>
      </c>
      <c r="R16" s="158">
        <v>120</v>
      </c>
      <c r="S16" s="146">
        <v>0</v>
      </c>
      <c r="T16" s="158">
        <v>0</v>
      </c>
      <c r="U16" s="160">
        <f t="shared" si="1"/>
        <v>240</v>
      </c>
      <c r="V16" s="158">
        <f t="shared" si="2"/>
        <v>1705.14</v>
      </c>
      <c r="W16" s="158">
        <f t="shared" si="3"/>
        <v>1705.14</v>
      </c>
      <c r="X16" s="156"/>
    </row>
    <row r="17" spans="1:24" ht="14.25" x14ac:dyDescent="0.2">
      <c r="A17" s="145"/>
      <c r="B17" s="145"/>
      <c r="C17" s="147"/>
      <c r="D17" s="141"/>
      <c r="E17" s="143"/>
      <c r="F17" s="145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63"/>
      <c r="M17" s="163"/>
      <c r="N17" s="31"/>
      <c r="O17" s="31">
        <f>1465.14/2</f>
        <v>732.57</v>
      </c>
      <c r="P17" s="159"/>
      <c r="Q17" s="147"/>
      <c r="R17" s="159"/>
      <c r="S17" s="147"/>
      <c r="T17" s="159"/>
      <c r="U17" s="161"/>
      <c r="V17" s="159"/>
      <c r="W17" s="159"/>
      <c r="X17" s="157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43374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43405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 x14ac:dyDescent="0.2">
      <c r="A21" s="169" t="s">
        <v>372</v>
      </c>
      <c r="B21" s="169" t="s">
        <v>372</v>
      </c>
      <c r="C21" s="154" t="s">
        <v>75</v>
      </c>
      <c r="D21" s="164" t="s">
        <v>74</v>
      </c>
      <c r="E21" s="165" t="s">
        <v>88</v>
      </c>
      <c r="F21" s="166" t="s">
        <v>374</v>
      </c>
      <c r="G21" s="167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168">
        <v>43433</v>
      </c>
      <c r="M21" s="168">
        <v>43434</v>
      </c>
      <c r="N21" s="177">
        <f>1395.23/2</f>
        <v>697.61500000000001</v>
      </c>
      <c r="O21" s="175">
        <f>1395.23/2</f>
        <v>697.61500000000001</v>
      </c>
      <c r="P21" s="171">
        <f t="shared" si="0"/>
        <v>697.61500000000001</v>
      </c>
      <c r="Q21" s="154">
        <v>0</v>
      </c>
      <c r="R21" s="171">
        <v>0</v>
      </c>
      <c r="S21" s="154">
        <v>0</v>
      </c>
      <c r="T21" s="171">
        <v>0</v>
      </c>
      <c r="U21" s="172">
        <f t="shared" si="1"/>
        <v>0</v>
      </c>
      <c r="V21" s="158">
        <f t="shared" si="2"/>
        <v>697.61500000000001</v>
      </c>
      <c r="W21" s="175">
        <f t="shared" si="3"/>
        <v>697.61500000000001</v>
      </c>
      <c r="X21" s="168"/>
    </row>
    <row r="22" spans="1:24" ht="26.25" customHeight="1" x14ac:dyDescent="0.2">
      <c r="A22" s="170"/>
      <c r="B22" s="170"/>
      <c r="C22" s="154"/>
      <c r="D22" s="164"/>
      <c r="E22" s="165"/>
      <c r="F22" s="166"/>
      <c r="G22" s="167"/>
      <c r="H22" s="47" t="s">
        <v>38</v>
      </c>
      <c r="I22" s="45" t="s">
        <v>39</v>
      </c>
      <c r="J22" s="47" t="s">
        <v>111</v>
      </c>
      <c r="K22" s="45" t="s">
        <v>112</v>
      </c>
      <c r="L22" s="168"/>
      <c r="M22" s="168"/>
      <c r="N22" s="178"/>
      <c r="O22" s="176"/>
      <c r="P22" s="171">
        <f t="shared" si="0"/>
        <v>0</v>
      </c>
      <c r="Q22" s="154"/>
      <c r="R22" s="171"/>
      <c r="S22" s="154"/>
      <c r="T22" s="171"/>
      <c r="U22" s="173"/>
      <c r="V22" s="174"/>
      <c r="W22" s="176"/>
      <c r="X22" s="168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43435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43466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43497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43525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42948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43556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43586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43617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 x14ac:dyDescent="0.2">
      <c r="A21" s="169" t="s">
        <v>250</v>
      </c>
      <c r="B21" s="169" t="s">
        <v>250</v>
      </c>
      <c r="C21" s="166" t="s">
        <v>319</v>
      </c>
      <c r="D21" s="164"/>
      <c r="E21" s="165"/>
      <c r="F21" s="166" t="s">
        <v>458</v>
      </c>
      <c r="G21" s="166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180">
        <f>3129.35/2</f>
        <v>1564.675</v>
      </c>
      <c r="O21" s="180">
        <f>3129.35/2</f>
        <v>1564.675</v>
      </c>
      <c r="P21" s="180">
        <v>1925.28</v>
      </c>
      <c r="Q21" s="166">
        <v>2</v>
      </c>
      <c r="R21" s="180">
        <v>120</v>
      </c>
      <c r="S21" s="180">
        <v>0</v>
      </c>
      <c r="T21" s="180">
        <v>0</v>
      </c>
      <c r="U21" s="181">
        <f t="shared" ref="U21" si="4">(Q21*R21)+(S21*T21)</f>
        <v>240</v>
      </c>
      <c r="V21" s="184">
        <f t="shared" ref="V21" si="5">U21+P21</f>
        <v>2165.2799999999997</v>
      </c>
      <c r="W21" s="187">
        <f t="shared" si="3"/>
        <v>2165.2799999999997</v>
      </c>
      <c r="X21" s="180"/>
    </row>
    <row r="22" spans="1:24" ht="14.25" x14ac:dyDescent="0.2">
      <c r="A22" s="179"/>
      <c r="B22" s="179"/>
      <c r="C22" s="166"/>
      <c r="D22" s="164"/>
      <c r="E22" s="165"/>
      <c r="F22" s="166"/>
      <c r="G22" s="166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180"/>
      <c r="O22" s="180"/>
      <c r="P22" s="180"/>
      <c r="Q22" s="166"/>
      <c r="R22" s="180"/>
      <c r="S22" s="180"/>
      <c r="T22" s="180"/>
      <c r="U22" s="182"/>
      <c r="V22" s="185"/>
      <c r="W22" s="188"/>
      <c r="X22" s="180"/>
    </row>
    <row r="23" spans="1:24" ht="15" customHeight="1" x14ac:dyDescent="0.2">
      <c r="A23" s="170"/>
      <c r="B23" s="170"/>
      <c r="C23" s="166"/>
      <c r="D23" s="164"/>
      <c r="E23" s="165"/>
      <c r="F23" s="166"/>
      <c r="G23" s="166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180"/>
      <c r="O23" s="180"/>
      <c r="P23" s="180"/>
      <c r="Q23" s="166"/>
      <c r="R23" s="180"/>
      <c r="S23" s="180"/>
      <c r="T23" s="180"/>
      <c r="U23" s="183"/>
      <c r="V23" s="186"/>
      <c r="W23" s="189"/>
      <c r="X23" s="180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7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7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0" t="s">
        <v>9</v>
      </c>
    </row>
    <row r="8" spans="1:47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 x14ac:dyDescent="0.2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 x14ac:dyDescent="0.2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 x14ac:dyDescent="0.2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2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 x14ac:dyDescent="0.2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 x14ac:dyDescent="0.2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 x14ac:dyDescent="0.2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 x14ac:dyDescent="0.2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2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 x14ac:dyDescent="0.2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 x14ac:dyDescent="0.2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 x14ac:dyDescent="0.2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 x14ac:dyDescent="0.2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 x14ac:dyDescent="0.2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 x14ac:dyDescent="0.2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 x14ac:dyDescent="0.2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 x14ac:dyDescent="0.2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 x14ac:dyDescent="0.2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 x14ac:dyDescent="0.2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 x14ac:dyDescent="0.2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 x14ac:dyDescent="0.2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7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7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0" t="s">
        <v>9</v>
      </c>
    </row>
    <row r="8" spans="1:47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 x14ac:dyDescent="0.2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 x14ac:dyDescent="0.2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 x14ac:dyDescent="0.2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 x14ac:dyDescent="0.2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 x14ac:dyDescent="0.2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 x14ac:dyDescent="0.2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 x14ac:dyDescent="0.2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2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x14ac:dyDescent="0.2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x14ac:dyDescent="0.2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x14ac:dyDescent="0.2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x14ac:dyDescent="0.2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x14ac:dyDescent="0.2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x14ac:dyDescent="0.2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x14ac:dyDescent="0.2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7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7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0" t="s">
        <v>9</v>
      </c>
    </row>
    <row r="8" spans="1:47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 x14ac:dyDescent="0.2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 x14ac:dyDescent="0.2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 x14ac:dyDescent="0.2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 x14ac:dyDescent="0.2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 x14ac:dyDescent="0.2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 x14ac:dyDescent="0.2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 x14ac:dyDescent="0.2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 x14ac:dyDescent="0.2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 x14ac:dyDescent="0.2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 x14ac:dyDescent="0.2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 x14ac:dyDescent="0.2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 x14ac:dyDescent="0.2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 x14ac:dyDescent="0.2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 x14ac:dyDescent="0.2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 x14ac:dyDescent="0.2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 x14ac:dyDescent="0.2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 x14ac:dyDescent="0.2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 x14ac:dyDescent="0.2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6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6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0" t="s">
        <v>9</v>
      </c>
    </row>
    <row r="8" spans="1:46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x14ac:dyDescent="0.2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 x14ac:dyDescent="0.2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2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 x14ac:dyDescent="0.2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 x14ac:dyDescent="0.2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x14ac:dyDescent="0.2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 x14ac:dyDescent="0.2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 x14ac:dyDescent="0.2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 x14ac:dyDescent="0.2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 x14ac:dyDescent="0.2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x14ac:dyDescent="0.2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 x14ac:dyDescent="0.2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6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6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0" t="s">
        <v>9</v>
      </c>
    </row>
    <row r="8" spans="1:46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x14ac:dyDescent="0.2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x14ac:dyDescent="0.2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 x14ac:dyDescent="0.2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6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6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0" t="s">
        <v>9</v>
      </c>
    </row>
    <row r="8" spans="1:46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15" x14ac:dyDescent="0.2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 x14ac:dyDescent="0.2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 x14ac:dyDescent="0.2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.5" x14ac:dyDescent="0.2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8.25" x14ac:dyDescent="0.2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8.25" x14ac:dyDescent="0.2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.5" x14ac:dyDescent="0.2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.5" x14ac:dyDescent="0.2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2">
      <c r="Q18" s="93"/>
    </row>
    <row r="19" spans="3:17" x14ac:dyDescent="0.2">
      <c r="Q19" s="93"/>
    </row>
    <row r="20" spans="3:17" x14ac:dyDescent="0.2">
      <c r="Q20" s="93"/>
    </row>
    <row r="21" spans="3:17" x14ac:dyDescent="0.2">
      <c r="Q21" s="93"/>
    </row>
    <row r="23" spans="3:17" ht="25.5" x14ac:dyDescent="0.2">
      <c r="C23" s="29"/>
      <c r="D23" s="20" t="s">
        <v>561</v>
      </c>
    </row>
    <row r="24" spans="3:17" ht="51" x14ac:dyDescent="0.2">
      <c r="C24" s="87"/>
      <c r="D24" s="88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42979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25.5" x14ac:dyDescent="0.2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8.25" x14ac:dyDescent="0.2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8.25" x14ac:dyDescent="0.2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51" x14ac:dyDescent="0.2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 x14ac:dyDescent="0.2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25.5" x14ac:dyDescent="0.2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43009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37"/>
      <c r="B4" s="137"/>
      <c r="C4" s="137"/>
      <c r="D4" s="137"/>
      <c r="E4" s="137"/>
      <c r="F4" s="137"/>
      <c r="G4" s="137"/>
      <c r="H4" s="10" t="s">
        <v>27</v>
      </c>
      <c r="I4" s="10" t="s">
        <v>28</v>
      </c>
      <c r="J4" s="10" t="s">
        <v>27</v>
      </c>
      <c r="K4" s="11" t="s">
        <v>29</v>
      </c>
      <c r="L4" s="137"/>
      <c r="M4" s="137"/>
      <c r="N4" s="136"/>
      <c r="O4" s="136"/>
      <c r="P4" s="136"/>
      <c r="Q4" s="10" t="s">
        <v>2</v>
      </c>
      <c r="R4" s="11" t="s">
        <v>30</v>
      </c>
      <c r="S4" s="10" t="s">
        <v>2</v>
      </c>
      <c r="T4" s="11" t="s">
        <v>30</v>
      </c>
      <c r="U4" s="137"/>
      <c r="V4" s="136"/>
      <c r="W4" s="139"/>
      <c r="X4" s="191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x14ac:dyDescent="0.2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2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2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 x14ac:dyDescent="0.2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 x14ac:dyDescent="0.2">
      <c r="A7" s="195" t="s">
        <v>250</v>
      </c>
      <c r="B7" s="195" t="s">
        <v>258</v>
      </c>
      <c r="C7" s="195" t="s">
        <v>183</v>
      </c>
      <c r="D7" s="195">
        <v>119</v>
      </c>
      <c r="E7" s="197" t="s">
        <v>591</v>
      </c>
      <c r="F7" s="195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200">
        <v>0</v>
      </c>
      <c r="O7" s="200">
        <v>0</v>
      </c>
      <c r="P7" s="198">
        <f t="shared" si="0"/>
        <v>0</v>
      </c>
      <c r="Q7" s="201">
        <v>5</v>
      </c>
      <c r="R7" s="203">
        <v>120</v>
      </c>
      <c r="S7" s="201">
        <v>0</v>
      </c>
      <c r="T7" s="203">
        <v>0</v>
      </c>
      <c r="U7" s="198">
        <f t="shared" si="1"/>
        <v>600</v>
      </c>
      <c r="V7" s="198">
        <f t="shared" si="2"/>
        <v>600</v>
      </c>
      <c r="W7" s="198">
        <f t="shared" si="3"/>
        <v>600</v>
      </c>
      <c r="X7" s="201"/>
    </row>
    <row r="8" spans="1:24" ht="15" x14ac:dyDescent="0.2">
      <c r="A8" s="196"/>
      <c r="B8" s="196"/>
      <c r="C8" s="196"/>
      <c r="D8" s="196"/>
      <c r="E8" s="197"/>
      <c r="F8" s="196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200"/>
      <c r="O8" s="200"/>
      <c r="P8" s="199"/>
      <c r="Q8" s="202"/>
      <c r="R8" s="204"/>
      <c r="S8" s="202"/>
      <c r="T8" s="204"/>
      <c r="U8" s="199"/>
      <c r="V8" s="199"/>
      <c r="W8" s="199"/>
      <c r="X8" s="202"/>
    </row>
    <row r="9" spans="1:24" ht="15" x14ac:dyDescent="0.2">
      <c r="A9" s="195" t="s">
        <v>250</v>
      </c>
      <c r="B9" s="195" t="s">
        <v>212</v>
      </c>
      <c r="C9" s="205" t="s">
        <v>270</v>
      </c>
      <c r="D9" s="195">
        <v>158</v>
      </c>
      <c r="E9" s="197" t="s">
        <v>592</v>
      </c>
      <c r="F9" s="205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200">
        <v>0</v>
      </c>
      <c r="O9" s="200">
        <v>0</v>
      </c>
      <c r="P9" s="198">
        <f t="shared" ref="P9" si="4">SUM(N9:O9)</f>
        <v>0</v>
      </c>
      <c r="Q9" s="201">
        <v>5</v>
      </c>
      <c r="R9" s="203">
        <v>120</v>
      </c>
      <c r="S9" s="201">
        <v>0</v>
      </c>
      <c r="T9" s="203">
        <v>0</v>
      </c>
      <c r="U9" s="198">
        <f t="shared" ref="U9" si="5">(Q9*R9)+(S9*T9)</f>
        <v>600</v>
      </c>
      <c r="V9" s="198">
        <f t="shared" ref="V9" si="6">U9+P9</f>
        <v>600</v>
      </c>
      <c r="W9" s="198">
        <f t="shared" ref="W9" si="7">V9</f>
        <v>600</v>
      </c>
      <c r="X9" s="201"/>
    </row>
    <row r="10" spans="1:24" ht="15" x14ac:dyDescent="0.2">
      <c r="A10" s="196"/>
      <c r="B10" s="196"/>
      <c r="C10" s="196"/>
      <c r="D10" s="196"/>
      <c r="E10" s="197"/>
      <c r="F10" s="196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200"/>
      <c r="O10" s="200"/>
      <c r="P10" s="199"/>
      <c r="Q10" s="202"/>
      <c r="R10" s="204"/>
      <c r="S10" s="202"/>
      <c r="T10" s="204"/>
      <c r="U10" s="199"/>
      <c r="V10" s="199"/>
      <c r="W10" s="199"/>
      <c r="X10" s="202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 x14ac:dyDescent="0.2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 x14ac:dyDescent="0.2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 x14ac:dyDescent="0.2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 x14ac:dyDescent="0.2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 x14ac:dyDescent="0.2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 x14ac:dyDescent="0.2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 x14ac:dyDescent="0.2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 x14ac:dyDescent="0.2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 x14ac:dyDescent="0.2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 x14ac:dyDescent="0.2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 x14ac:dyDescent="0.2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 x14ac:dyDescent="0.2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 x14ac:dyDescent="0.2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 x14ac:dyDescent="0.2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2">
      <c r="Q9" s="9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 x14ac:dyDescent="0.2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 x14ac:dyDescent="0.2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 x14ac:dyDescent="0.2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 x14ac:dyDescent="0.2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 x14ac:dyDescent="0.2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 x14ac:dyDescent="0.2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 x14ac:dyDescent="0.2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 x14ac:dyDescent="0.2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 x14ac:dyDescent="0.2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 x14ac:dyDescent="0.2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 x14ac:dyDescent="0.2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 x14ac:dyDescent="0.2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 x14ac:dyDescent="0.2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 x14ac:dyDescent="0.2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 x14ac:dyDescent="0.2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 x14ac:dyDescent="0.2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 x14ac:dyDescent="0.2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 x14ac:dyDescent="0.2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 x14ac:dyDescent="0.2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 x14ac:dyDescent="0.2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 x14ac:dyDescent="0.2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 x14ac:dyDescent="0.2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 x14ac:dyDescent="0.2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43009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 x14ac:dyDescent="0.2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 x14ac:dyDescent="0.2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 x14ac:dyDescent="0.2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 x14ac:dyDescent="0.2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 x14ac:dyDescent="0.2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42.75" x14ac:dyDescent="0.2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2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2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2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 x14ac:dyDescent="0.2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 x14ac:dyDescent="0.2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 x14ac:dyDescent="0.2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 x14ac:dyDescent="0.2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 x14ac:dyDescent="0.2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 x14ac:dyDescent="0.2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 x14ac:dyDescent="0.2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 x14ac:dyDescent="0.2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 x14ac:dyDescent="0.2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 x14ac:dyDescent="0.2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 x14ac:dyDescent="0.2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 x14ac:dyDescent="0.2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 x14ac:dyDescent="0.2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 x14ac:dyDescent="0.2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 x14ac:dyDescent="0.2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 x14ac:dyDescent="0.2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 x14ac:dyDescent="0.2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 x14ac:dyDescent="0.2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 x14ac:dyDescent="0.2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 x14ac:dyDescent="0.2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 x14ac:dyDescent="0.2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 x14ac:dyDescent="0.2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 x14ac:dyDescent="0.2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 x14ac:dyDescent="0.2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 x14ac:dyDescent="0.2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 x14ac:dyDescent="0.2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 x14ac:dyDescent="0.2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 x14ac:dyDescent="0.2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 x14ac:dyDescent="0.2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 x14ac:dyDescent="0.2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ht="15" x14ac:dyDescent="0.2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 x14ac:dyDescent="0.2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5" x14ac:dyDescent="0.2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5" x14ac:dyDescent="0.2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.5" x14ac:dyDescent="0.2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5" x14ac:dyDescent="0.2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5" x14ac:dyDescent="0.2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5" x14ac:dyDescent="0.2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5" x14ac:dyDescent="0.2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43009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5" x14ac:dyDescent="0.2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5" x14ac:dyDescent="0.2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5" x14ac:dyDescent="0.2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5" x14ac:dyDescent="0.2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5" x14ac:dyDescent="0.2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5" x14ac:dyDescent="0.2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5" x14ac:dyDescent="0.2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5" x14ac:dyDescent="0.2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5" x14ac:dyDescent="0.2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5" x14ac:dyDescent="0.2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5" x14ac:dyDescent="0.2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5" x14ac:dyDescent="0.2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5" x14ac:dyDescent="0.2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5" x14ac:dyDescent="0.2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5" x14ac:dyDescent="0.2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5" x14ac:dyDescent="0.2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5" x14ac:dyDescent="0.2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5" x14ac:dyDescent="0.2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5" x14ac:dyDescent="0.2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5" x14ac:dyDescent="0.2">
      <c r="A10" s="208" t="s">
        <v>372</v>
      </c>
      <c r="B10" s="208" t="s">
        <v>238</v>
      </c>
      <c r="C10" s="208" t="s">
        <v>135</v>
      </c>
      <c r="D10" s="154">
        <v>230</v>
      </c>
      <c r="E10" s="211" t="s">
        <v>152</v>
      </c>
      <c r="F10" s="208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206">
        <v>45011</v>
      </c>
      <c r="M10" s="206">
        <v>45013</v>
      </c>
      <c r="N10" s="203">
        <f>3156.22/2</f>
        <v>1578.11</v>
      </c>
      <c r="O10" s="203">
        <f>3156.22/2</f>
        <v>1578.11</v>
      </c>
      <c r="P10" s="203">
        <f t="shared" si="1"/>
        <v>3156.22</v>
      </c>
      <c r="Q10" s="201">
        <v>7</v>
      </c>
      <c r="R10" s="203">
        <v>120</v>
      </c>
      <c r="S10" s="201">
        <v>0</v>
      </c>
      <c r="T10" s="203">
        <v>0</v>
      </c>
      <c r="U10" s="198">
        <f t="shared" si="2"/>
        <v>840</v>
      </c>
      <c r="V10" s="198">
        <f>P10+U10</f>
        <v>3996.22</v>
      </c>
      <c r="W10" s="198">
        <f>V10</f>
        <v>3996.22</v>
      </c>
      <c r="X10" s="212"/>
    </row>
    <row r="11" spans="1:24" s="119" customFormat="1" ht="15" x14ac:dyDescent="0.2">
      <c r="A11" s="209"/>
      <c r="B11" s="209"/>
      <c r="C11" s="209"/>
      <c r="D11" s="154"/>
      <c r="E11" s="211"/>
      <c r="F11" s="210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207"/>
      <c r="M11" s="207"/>
      <c r="N11" s="204"/>
      <c r="O11" s="204"/>
      <c r="P11" s="204"/>
      <c r="Q11" s="202"/>
      <c r="R11" s="204"/>
      <c r="S11" s="202"/>
      <c r="T11" s="204"/>
      <c r="U11" s="199"/>
      <c r="V11" s="199"/>
      <c r="W11" s="199"/>
      <c r="X11" s="210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5" x14ac:dyDescent="0.2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5" x14ac:dyDescent="0.2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5" x14ac:dyDescent="0.2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5" x14ac:dyDescent="0.2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5" x14ac:dyDescent="0.2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D5" sqref="D5:E5"/>
    </sheetView>
  </sheetViews>
  <sheetFormatPr defaultRowHeight="14.25" x14ac:dyDescent="0.2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5" x14ac:dyDescent="0.2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5" x14ac:dyDescent="0.2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5" x14ac:dyDescent="0.2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5" x14ac:dyDescent="0.2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5" x14ac:dyDescent="0.2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5" x14ac:dyDescent="0.2">
      <c r="A11" s="213" t="s">
        <v>250</v>
      </c>
      <c r="B11" s="213" t="s">
        <v>250</v>
      </c>
      <c r="C11" s="214" t="s">
        <v>378</v>
      </c>
      <c r="D11" s="215"/>
      <c r="E11" s="212" t="s">
        <v>55</v>
      </c>
      <c r="F11" s="220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203">
        <f>8486.12/2</f>
        <v>4243.0600000000004</v>
      </c>
      <c r="O11" s="203">
        <f>8486.12/2</f>
        <v>4243.0600000000004</v>
      </c>
      <c r="P11" s="203">
        <f t="shared" si="0"/>
        <v>8486.1200000000008</v>
      </c>
      <c r="Q11" s="223">
        <v>0</v>
      </c>
      <c r="R11" s="203">
        <v>0</v>
      </c>
      <c r="S11" s="223">
        <v>0</v>
      </c>
      <c r="T11" s="203">
        <v>0</v>
      </c>
      <c r="U11" s="223">
        <v>0</v>
      </c>
      <c r="V11" s="198">
        <f t="shared" ref="V11:V14" si="4">P11+U11</f>
        <v>8486.1200000000008</v>
      </c>
      <c r="W11" s="198">
        <f t="shared" ref="W11:W14" si="5">V11</f>
        <v>8486.1200000000008</v>
      </c>
      <c r="X11" s="197"/>
    </row>
    <row r="12" spans="1:24" ht="15" x14ac:dyDescent="0.2">
      <c r="A12" s="213"/>
      <c r="B12" s="213"/>
      <c r="C12" s="214"/>
      <c r="D12" s="216"/>
      <c r="E12" s="218"/>
      <c r="F12" s="221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219"/>
      <c r="O12" s="219"/>
      <c r="P12" s="219"/>
      <c r="Q12" s="223"/>
      <c r="R12" s="219"/>
      <c r="S12" s="223"/>
      <c r="T12" s="219"/>
      <c r="U12" s="223"/>
      <c r="V12" s="224"/>
      <c r="W12" s="224"/>
      <c r="X12" s="197"/>
    </row>
    <row r="13" spans="1:24" ht="15" x14ac:dyDescent="0.2">
      <c r="A13" s="213"/>
      <c r="B13" s="213"/>
      <c r="C13" s="214"/>
      <c r="D13" s="217"/>
      <c r="E13" s="210"/>
      <c r="F13" s="222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204"/>
      <c r="O13" s="204"/>
      <c r="P13" s="204"/>
      <c r="Q13" s="223"/>
      <c r="R13" s="204"/>
      <c r="S13" s="223"/>
      <c r="T13" s="204"/>
      <c r="U13" s="223"/>
      <c r="V13" s="199"/>
      <c r="W13" s="199"/>
      <c r="X13" s="197"/>
    </row>
    <row r="14" spans="1:24" ht="15" x14ac:dyDescent="0.2">
      <c r="A14" s="208" t="s">
        <v>372</v>
      </c>
      <c r="B14" s="226" t="s">
        <v>372</v>
      </c>
      <c r="C14" s="214" t="s">
        <v>75</v>
      </c>
      <c r="D14" s="215"/>
      <c r="E14" s="226" t="s">
        <v>88</v>
      </c>
      <c r="F14" s="220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203">
        <f>8375.42/2</f>
        <v>4187.71</v>
      </c>
      <c r="O14" s="203">
        <f>8375.42/2</f>
        <v>4187.71</v>
      </c>
      <c r="P14" s="203">
        <f>SUM(N14:O16)</f>
        <v>8375.42</v>
      </c>
      <c r="Q14" s="223">
        <v>0</v>
      </c>
      <c r="R14" s="203">
        <v>0</v>
      </c>
      <c r="S14" s="223">
        <v>0</v>
      </c>
      <c r="T14" s="203">
        <v>0</v>
      </c>
      <c r="U14" s="223">
        <v>0</v>
      </c>
      <c r="V14" s="198">
        <f t="shared" si="4"/>
        <v>8375.42</v>
      </c>
      <c r="W14" s="198">
        <f t="shared" si="5"/>
        <v>8375.42</v>
      </c>
      <c r="X14" s="197"/>
    </row>
    <row r="15" spans="1:24" ht="15" x14ac:dyDescent="0.2">
      <c r="A15" s="225"/>
      <c r="B15" s="227"/>
      <c r="C15" s="214"/>
      <c r="D15" s="216"/>
      <c r="E15" s="227"/>
      <c r="F15" s="221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219"/>
      <c r="O15" s="219"/>
      <c r="P15" s="219"/>
      <c r="Q15" s="223"/>
      <c r="R15" s="219"/>
      <c r="S15" s="223"/>
      <c r="T15" s="219"/>
      <c r="U15" s="223"/>
      <c r="V15" s="224"/>
      <c r="W15" s="224"/>
      <c r="X15" s="197"/>
    </row>
    <row r="16" spans="1:24" ht="15" x14ac:dyDescent="0.2">
      <c r="A16" s="209"/>
      <c r="B16" s="228"/>
      <c r="C16" s="214"/>
      <c r="D16" s="217"/>
      <c r="E16" s="228"/>
      <c r="F16" s="222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204"/>
      <c r="O16" s="204"/>
      <c r="P16" s="204"/>
      <c r="Q16" s="223"/>
      <c r="R16" s="204"/>
      <c r="S16" s="223"/>
      <c r="T16" s="204"/>
      <c r="U16" s="223"/>
      <c r="V16" s="199"/>
      <c r="W16" s="199"/>
      <c r="X16" s="197"/>
    </row>
    <row r="17" spans="1:24" ht="15" x14ac:dyDescent="0.2">
      <c r="A17" s="208" t="s">
        <v>229</v>
      </c>
      <c r="B17" s="226" t="s">
        <v>229</v>
      </c>
      <c r="C17" s="214" t="s">
        <v>698</v>
      </c>
      <c r="D17" s="215"/>
      <c r="E17" s="226" t="s">
        <v>561</v>
      </c>
      <c r="F17" s="220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203">
        <f>8219.66/2</f>
        <v>4109.83</v>
      </c>
      <c r="O17" s="203">
        <f>8219.66/2</f>
        <v>4109.83</v>
      </c>
      <c r="P17" s="203">
        <f>SUM(N17:O19)</f>
        <v>8219.66</v>
      </c>
      <c r="Q17" s="223">
        <v>0</v>
      </c>
      <c r="R17" s="203">
        <v>0</v>
      </c>
      <c r="S17" s="223">
        <v>0</v>
      </c>
      <c r="T17" s="203">
        <v>0</v>
      </c>
      <c r="U17" s="223">
        <v>0</v>
      </c>
      <c r="V17" s="198">
        <f t="shared" ref="V17" si="6">P17+U17</f>
        <v>8219.66</v>
      </c>
      <c r="W17" s="198">
        <f t="shared" ref="W17" si="7">V17</f>
        <v>8219.66</v>
      </c>
      <c r="X17" s="197"/>
    </row>
    <row r="18" spans="1:24" ht="15" x14ac:dyDescent="0.2">
      <c r="A18" s="225"/>
      <c r="B18" s="227"/>
      <c r="C18" s="214"/>
      <c r="D18" s="216"/>
      <c r="E18" s="227"/>
      <c r="F18" s="221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219"/>
      <c r="O18" s="219"/>
      <c r="P18" s="219"/>
      <c r="Q18" s="223"/>
      <c r="R18" s="219"/>
      <c r="S18" s="223"/>
      <c r="T18" s="219"/>
      <c r="U18" s="223"/>
      <c r="V18" s="224"/>
      <c r="W18" s="224"/>
      <c r="X18" s="197"/>
    </row>
    <row r="19" spans="1:24" ht="15" x14ac:dyDescent="0.2">
      <c r="A19" s="209"/>
      <c r="B19" s="228"/>
      <c r="C19" s="214"/>
      <c r="D19" s="217"/>
      <c r="E19" s="228"/>
      <c r="F19" s="222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204"/>
      <c r="O19" s="204"/>
      <c r="P19" s="204"/>
      <c r="Q19" s="223"/>
      <c r="R19" s="204"/>
      <c r="S19" s="223"/>
      <c r="T19" s="204"/>
      <c r="U19" s="223"/>
      <c r="V19" s="199"/>
      <c r="W19" s="199"/>
      <c r="X19" s="197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30" x14ac:dyDescent="0.2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5" x14ac:dyDescent="0.2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5" x14ac:dyDescent="0.2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5" x14ac:dyDescent="0.2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5" x14ac:dyDescent="0.2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5" x14ac:dyDescent="0.2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5" x14ac:dyDescent="0.2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5" x14ac:dyDescent="0.2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5" x14ac:dyDescent="0.2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5" x14ac:dyDescent="0.2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5" x14ac:dyDescent="0.2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232" t="s">
        <v>372</v>
      </c>
      <c r="B5" s="232" t="s">
        <v>372</v>
      </c>
      <c r="C5" s="229" t="s">
        <v>75</v>
      </c>
      <c r="D5" s="229">
        <v>0</v>
      </c>
      <c r="E5" s="231" t="s">
        <v>88</v>
      </c>
      <c r="F5" s="232" t="s">
        <v>722</v>
      </c>
      <c r="G5" s="229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206">
        <v>45110</v>
      </c>
      <c r="M5" s="206">
        <v>45111</v>
      </c>
      <c r="N5" s="203">
        <f>3242.09/2</f>
        <v>1621.0450000000001</v>
      </c>
      <c r="O5" s="203">
        <f>3242.09/2</f>
        <v>1621.0450000000001</v>
      </c>
      <c r="P5" s="203">
        <f t="shared" ref="P5:P13" si="0">SUM(N5:O5)</f>
        <v>3242.09</v>
      </c>
      <c r="Q5" s="229">
        <v>0</v>
      </c>
      <c r="R5" s="229">
        <v>0</v>
      </c>
      <c r="S5" s="229">
        <v>0</v>
      </c>
      <c r="T5" s="229">
        <v>0</v>
      </c>
      <c r="U5" s="229">
        <f t="shared" ref="U5:U15" si="1">Q5*R5+S5*T5</f>
        <v>0</v>
      </c>
      <c r="V5" s="198">
        <f t="shared" ref="V5:V13" si="2">P5+U5</f>
        <v>3242.09</v>
      </c>
      <c r="W5" s="198">
        <f t="shared" ref="W5:W13" si="3">V5</f>
        <v>3242.09</v>
      </c>
      <c r="X5" s="229"/>
    </row>
    <row r="6" spans="1:24" s="119" customFormat="1" ht="15" x14ac:dyDescent="0.2">
      <c r="A6" s="230"/>
      <c r="B6" s="230"/>
      <c r="C6" s="230"/>
      <c r="D6" s="230"/>
      <c r="E6" s="230"/>
      <c r="F6" s="230"/>
      <c r="G6" s="230"/>
      <c r="H6" s="128" t="s">
        <v>38</v>
      </c>
      <c r="I6" s="128" t="s">
        <v>39</v>
      </c>
      <c r="J6" s="133" t="s">
        <v>32</v>
      </c>
      <c r="K6" s="133" t="s">
        <v>33</v>
      </c>
      <c r="L6" s="207"/>
      <c r="M6" s="207"/>
      <c r="N6" s="204"/>
      <c r="O6" s="204"/>
      <c r="P6" s="204"/>
      <c r="Q6" s="230"/>
      <c r="R6" s="230"/>
      <c r="S6" s="230"/>
      <c r="T6" s="230"/>
      <c r="U6" s="230"/>
      <c r="V6" s="199"/>
      <c r="W6" s="199"/>
      <c r="X6" s="230"/>
    </row>
    <row r="7" spans="1:24" s="119" customFormat="1" ht="15" x14ac:dyDescent="0.2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5" x14ac:dyDescent="0.2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5" x14ac:dyDescent="0.2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5" x14ac:dyDescent="0.2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5" x14ac:dyDescent="0.2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30" x14ac:dyDescent="0.2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5" x14ac:dyDescent="0.2">
      <c r="A13" s="232" t="s">
        <v>229</v>
      </c>
      <c r="B13" s="232" t="s">
        <v>229</v>
      </c>
      <c r="C13" s="208" t="s">
        <v>698</v>
      </c>
      <c r="D13" s="208">
        <v>0</v>
      </c>
      <c r="E13" s="232" t="s">
        <v>561</v>
      </c>
      <c r="F13" s="232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233">
        <v>45138</v>
      </c>
      <c r="M13" s="233">
        <v>45142</v>
      </c>
      <c r="N13" s="203">
        <f>5571.04/3</f>
        <v>1857.0133333333333</v>
      </c>
      <c r="O13" s="203">
        <f>5571.04/3</f>
        <v>1857.0133333333333</v>
      </c>
      <c r="P13" s="203">
        <f t="shared" si="0"/>
        <v>3714.0266666666666</v>
      </c>
      <c r="Q13" s="208">
        <v>0</v>
      </c>
      <c r="R13" s="208">
        <v>0</v>
      </c>
      <c r="S13" s="208">
        <v>0</v>
      </c>
      <c r="T13" s="208">
        <v>0</v>
      </c>
      <c r="U13" s="208">
        <f t="shared" si="1"/>
        <v>0</v>
      </c>
      <c r="V13" s="198">
        <f t="shared" si="2"/>
        <v>3714.0266666666666</v>
      </c>
      <c r="W13" s="198">
        <f t="shared" si="3"/>
        <v>3714.0266666666666</v>
      </c>
      <c r="X13" s="208"/>
    </row>
    <row r="14" spans="1:24" s="119" customFormat="1" ht="15" x14ac:dyDescent="0.2">
      <c r="A14" s="225"/>
      <c r="B14" s="225"/>
      <c r="C14" s="225"/>
      <c r="D14" s="225"/>
      <c r="E14" s="225"/>
      <c r="F14" s="225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225"/>
      <c r="M14" s="225"/>
      <c r="N14" s="219"/>
      <c r="O14" s="219"/>
      <c r="P14" s="219"/>
      <c r="Q14" s="225"/>
      <c r="R14" s="225"/>
      <c r="S14" s="225">
        <v>0</v>
      </c>
      <c r="T14" s="225">
        <v>0</v>
      </c>
      <c r="U14" s="225">
        <f t="shared" si="1"/>
        <v>0</v>
      </c>
      <c r="V14" s="224"/>
      <c r="W14" s="224"/>
      <c r="X14" s="225"/>
    </row>
    <row r="15" spans="1:24" s="119" customFormat="1" ht="15" x14ac:dyDescent="0.2">
      <c r="A15" s="209"/>
      <c r="B15" s="209"/>
      <c r="C15" s="209"/>
      <c r="D15" s="209"/>
      <c r="E15" s="209"/>
      <c r="F15" s="209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209"/>
      <c r="M15" s="209"/>
      <c r="N15" s="204"/>
      <c r="O15" s="204"/>
      <c r="P15" s="204"/>
      <c r="Q15" s="209"/>
      <c r="R15" s="209"/>
      <c r="S15" s="209">
        <v>0</v>
      </c>
      <c r="T15" s="209">
        <v>0</v>
      </c>
      <c r="U15" s="209">
        <f t="shared" si="1"/>
        <v>0</v>
      </c>
      <c r="V15" s="199"/>
      <c r="W15" s="199"/>
      <c r="X15" s="209"/>
    </row>
  </sheetData>
  <mergeCells count="65">
    <mergeCell ref="W13:W15"/>
    <mergeCell ref="X13:X15"/>
    <mergeCell ref="Q13:Q15"/>
    <mergeCell ref="R13:R15"/>
    <mergeCell ref="T13:T15"/>
    <mergeCell ref="U13:U15"/>
    <mergeCell ref="V13:V15"/>
    <mergeCell ref="L13:L15"/>
    <mergeCell ref="M13:M15"/>
    <mergeCell ref="N13:N15"/>
    <mergeCell ref="O13:O15"/>
    <mergeCell ref="P13:P15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T5:T6"/>
    <mergeCell ref="U5:U6"/>
    <mergeCell ref="V5:V6"/>
    <mergeCell ref="W5:W6"/>
    <mergeCell ref="X5:X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43101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2" sqref="D12:E12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5" x14ac:dyDescent="0.2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5" x14ac:dyDescent="0.2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5" x14ac:dyDescent="0.2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5" x14ac:dyDescent="0.2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5" x14ac:dyDescent="0.2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5" x14ac:dyDescent="0.2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5" x14ac:dyDescent="0.2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5" x14ac:dyDescent="0.2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5" x14ac:dyDescent="0.2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5" x14ac:dyDescent="0.2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5" x14ac:dyDescent="0.2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5" x14ac:dyDescent="0.2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5" x14ac:dyDescent="0.2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tabSelected="1" topLeftCell="F1" workbookViewId="0">
      <selection activeCell="D22" sqref="D22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0" t="s">
        <v>9</v>
      </c>
    </row>
    <row r="3" spans="1:24" ht="15" x14ac:dyDescent="0.25">
      <c r="A3" s="137" t="s">
        <v>10</v>
      </c>
      <c r="B3" s="137" t="s">
        <v>11</v>
      </c>
      <c r="C3" s="137" t="s">
        <v>12</v>
      </c>
      <c r="D3" s="137" t="s">
        <v>13</v>
      </c>
      <c r="E3" s="137" t="s">
        <v>14</v>
      </c>
      <c r="F3" s="137" t="s">
        <v>15</v>
      </c>
      <c r="G3" s="137" t="s">
        <v>16</v>
      </c>
      <c r="H3" s="137" t="s">
        <v>17</v>
      </c>
      <c r="I3" s="137"/>
      <c r="J3" s="136" t="s">
        <v>18</v>
      </c>
      <c r="K3" s="136"/>
      <c r="L3" s="137" t="s">
        <v>19</v>
      </c>
      <c r="M3" s="137" t="s">
        <v>20</v>
      </c>
      <c r="N3" s="136" t="s">
        <v>21</v>
      </c>
      <c r="O3" s="136" t="s">
        <v>22</v>
      </c>
      <c r="P3" s="136" t="s">
        <v>23</v>
      </c>
      <c r="Q3" s="136" t="s">
        <v>24</v>
      </c>
      <c r="R3" s="136"/>
      <c r="S3" s="136" t="s">
        <v>25</v>
      </c>
      <c r="T3" s="136"/>
      <c r="U3" s="137" t="s">
        <v>26</v>
      </c>
      <c r="V3" s="136" t="s">
        <v>23</v>
      </c>
      <c r="W3" s="139"/>
      <c r="X3" s="190"/>
    </row>
    <row r="4" spans="1:24" ht="15" x14ac:dyDescent="0.25">
      <c r="A4" s="193"/>
      <c r="B4" s="193"/>
      <c r="C4" s="193"/>
      <c r="D4" s="193"/>
      <c r="E4" s="193"/>
      <c r="F4" s="193"/>
      <c r="G4" s="193"/>
      <c r="H4" s="10" t="s">
        <v>27</v>
      </c>
      <c r="I4" s="10" t="s">
        <v>28</v>
      </c>
      <c r="J4" s="10" t="s">
        <v>27</v>
      </c>
      <c r="K4" s="11" t="s">
        <v>29</v>
      </c>
      <c r="L4" s="193"/>
      <c r="M4" s="193"/>
      <c r="N4" s="194"/>
      <c r="O4" s="194"/>
      <c r="P4" s="194"/>
      <c r="Q4" s="10" t="s">
        <v>2</v>
      </c>
      <c r="R4" s="11" t="s">
        <v>30</v>
      </c>
      <c r="S4" s="10" t="s">
        <v>2</v>
      </c>
      <c r="T4" s="11" t="s">
        <v>30</v>
      </c>
      <c r="U4" s="193"/>
      <c r="V4" s="194"/>
      <c r="W4" s="192"/>
      <c r="X4" s="191"/>
    </row>
    <row r="5" spans="1:24" s="119" customFormat="1" ht="15" x14ac:dyDescent="0.25">
      <c r="A5" s="126" t="s">
        <v>372</v>
      </c>
      <c r="B5" s="235" t="s">
        <v>238</v>
      </c>
      <c r="C5" s="135" t="s">
        <v>447</v>
      </c>
      <c r="D5" s="47">
        <v>336</v>
      </c>
      <c r="E5" s="135" t="s">
        <v>735</v>
      </c>
      <c r="F5" s="234" t="s">
        <v>737</v>
      </c>
      <c r="G5" s="76" t="s">
        <v>31</v>
      </c>
      <c r="H5" s="76" t="s">
        <v>32</v>
      </c>
      <c r="I5" s="76" t="s">
        <v>33</v>
      </c>
      <c r="J5" s="234" t="s">
        <v>195</v>
      </c>
      <c r="K5" s="234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5" x14ac:dyDescent="0.25">
      <c r="A6" s="126" t="s">
        <v>372</v>
      </c>
      <c r="B6" s="235" t="s">
        <v>238</v>
      </c>
      <c r="C6" s="128" t="s">
        <v>736</v>
      </c>
      <c r="D6" s="47">
        <v>361</v>
      </c>
      <c r="E6" s="234" t="s">
        <v>84</v>
      </c>
      <c r="F6" s="234" t="s">
        <v>737</v>
      </c>
      <c r="G6" s="76" t="s">
        <v>31</v>
      </c>
      <c r="H6" s="76" t="s">
        <v>32</v>
      </c>
      <c r="I6" s="76" t="s">
        <v>33</v>
      </c>
      <c r="J6" s="234" t="s">
        <v>195</v>
      </c>
      <c r="K6" s="234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5" x14ac:dyDescent="0.2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234" t="s">
        <v>738</v>
      </c>
      <c r="G7" s="76" t="s">
        <v>31</v>
      </c>
      <c r="H7" s="76" t="s">
        <v>32</v>
      </c>
      <c r="I7" s="76" t="s">
        <v>33</v>
      </c>
      <c r="J7" s="234" t="s">
        <v>32</v>
      </c>
      <c r="K7" s="234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5" x14ac:dyDescent="0.2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234" t="s">
        <v>738</v>
      </c>
      <c r="G8" s="76" t="s">
        <v>31</v>
      </c>
      <c r="H8" s="76" t="s">
        <v>32</v>
      </c>
      <c r="I8" s="76" t="s">
        <v>33</v>
      </c>
      <c r="J8" s="234" t="s">
        <v>32</v>
      </c>
      <c r="K8" s="234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5" x14ac:dyDescent="0.2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234" t="s">
        <v>738</v>
      </c>
      <c r="G9" s="76" t="s">
        <v>31</v>
      </c>
      <c r="H9" s="76" t="s">
        <v>32</v>
      </c>
      <c r="I9" s="76" t="s">
        <v>33</v>
      </c>
      <c r="J9" s="234" t="s">
        <v>32</v>
      </c>
      <c r="K9" s="234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5" x14ac:dyDescent="0.2">
      <c r="A10" s="126" t="s">
        <v>229</v>
      </c>
      <c r="B10" s="126" t="s">
        <v>239</v>
      </c>
      <c r="C10" s="128" t="s">
        <v>697</v>
      </c>
      <c r="D10" s="47">
        <v>394</v>
      </c>
      <c r="E10" s="234" t="s">
        <v>705</v>
      </c>
      <c r="F10" s="234" t="s">
        <v>738</v>
      </c>
      <c r="G10" s="76" t="s">
        <v>31</v>
      </c>
      <c r="H10" s="76" t="s">
        <v>32</v>
      </c>
      <c r="I10" s="76" t="s">
        <v>33</v>
      </c>
      <c r="J10" s="234" t="s">
        <v>32</v>
      </c>
      <c r="K10" s="234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5" x14ac:dyDescent="0.2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234" t="s">
        <v>738</v>
      </c>
      <c r="G11" s="76" t="s">
        <v>31</v>
      </c>
      <c r="H11" s="76" t="s">
        <v>32</v>
      </c>
      <c r="I11" s="76" t="s">
        <v>33</v>
      </c>
      <c r="J11" s="234" t="s">
        <v>32</v>
      </c>
      <c r="K11" s="234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5" x14ac:dyDescent="0.2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234" t="s">
        <v>739</v>
      </c>
      <c r="G12" s="76" t="s">
        <v>31</v>
      </c>
      <c r="H12" s="76" t="s">
        <v>32</v>
      </c>
      <c r="I12" s="76" t="s">
        <v>33</v>
      </c>
      <c r="J12" s="234" t="s">
        <v>38</v>
      </c>
      <c r="K12" s="234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5" x14ac:dyDescent="0.2">
      <c r="A13" s="126" t="s">
        <v>250</v>
      </c>
      <c r="B13" s="126" t="s">
        <v>212</v>
      </c>
      <c r="C13" s="128" t="s">
        <v>397</v>
      </c>
      <c r="D13" s="47">
        <v>345</v>
      </c>
      <c r="E13" s="234" t="s">
        <v>407</v>
      </c>
      <c r="F13" s="234" t="s">
        <v>739</v>
      </c>
      <c r="G13" s="76" t="s">
        <v>31</v>
      </c>
      <c r="H13" s="76" t="s">
        <v>32</v>
      </c>
      <c r="I13" s="76" t="s">
        <v>33</v>
      </c>
      <c r="J13" s="234" t="s">
        <v>38</v>
      </c>
      <c r="K13" s="234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5" x14ac:dyDescent="0.2">
      <c r="A14" s="126" t="s">
        <v>250</v>
      </c>
      <c r="B14" s="126" t="s">
        <v>322</v>
      </c>
      <c r="C14" s="128" t="s">
        <v>320</v>
      </c>
      <c r="D14" s="47">
        <v>204</v>
      </c>
      <c r="E14" s="234" t="s">
        <v>647</v>
      </c>
      <c r="F14" s="234" t="s">
        <v>740</v>
      </c>
      <c r="G14" s="76" t="s">
        <v>31</v>
      </c>
      <c r="H14" s="76" t="s">
        <v>32</v>
      </c>
      <c r="I14" s="76" t="s">
        <v>33</v>
      </c>
      <c r="J14" s="234" t="s">
        <v>61</v>
      </c>
      <c r="K14" s="234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5" x14ac:dyDescent="0.2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234" t="s">
        <v>741</v>
      </c>
      <c r="G15" s="76" t="s">
        <v>31</v>
      </c>
      <c r="H15" s="76" t="s">
        <v>32</v>
      </c>
      <c r="I15" s="76" t="s">
        <v>33</v>
      </c>
      <c r="J15" s="234" t="s">
        <v>38</v>
      </c>
      <c r="K15" s="234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5" x14ac:dyDescent="0.2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234" t="s">
        <v>742</v>
      </c>
      <c r="G16" s="76" t="s">
        <v>31</v>
      </c>
      <c r="H16" s="76" t="s">
        <v>32</v>
      </c>
      <c r="I16" s="76" t="s">
        <v>33</v>
      </c>
      <c r="J16" s="234" t="s">
        <v>61</v>
      </c>
      <c r="K16" s="234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5" x14ac:dyDescent="0.2">
      <c r="A17" s="126" t="s">
        <v>229</v>
      </c>
      <c r="B17" s="126" t="s">
        <v>227</v>
      </c>
      <c r="C17" s="234" t="s">
        <v>64</v>
      </c>
      <c r="D17" s="47">
        <v>195</v>
      </c>
      <c r="E17" s="234" t="s">
        <v>750</v>
      </c>
      <c r="F17" s="234" t="s">
        <v>743</v>
      </c>
      <c r="G17" s="76" t="s">
        <v>31</v>
      </c>
      <c r="H17" s="76" t="s">
        <v>32</v>
      </c>
      <c r="I17" s="76" t="s">
        <v>33</v>
      </c>
      <c r="J17" s="234" t="s">
        <v>32</v>
      </c>
      <c r="K17" s="234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5" x14ac:dyDescent="0.2">
      <c r="A18" s="126" t="s">
        <v>372</v>
      </c>
      <c r="B18" s="135" t="s">
        <v>225</v>
      </c>
      <c r="C18" s="128" t="s">
        <v>42</v>
      </c>
      <c r="D18" s="47">
        <v>232</v>
      </c>
      <c r="E18" s="234" t="s">
        <v>54</v>
      </c>
      <c r="F18" s="234" t="s">
        <v>744</v>
      </c>
      <c r="G18" s="76" t="s">
        <v>31</v>
      </c>
      <c r="H18" s="76" t="s">
        <v>32</v>
      </c>
      <c r="I18" s="76" t="s">
        <v>33</v>
      </c>
      <c r="J18" s="234" t="s">
        <v>38</v>
      </c>
      <c r="K18" s="234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5" x14ac:dyDescent="0.2">
      <c r="A19" s="126" t="s">
        <v>229</v>
      </c>
      <c r="B19" s="135" t="s">
        <v>214</v>
      </c>
      <c r="C19" s="234" t="s">
        <v>745</v>
      </c>
      <c r="D19" s="47">
        <v>386</v>
      </c>
      <c r="E19" s="234" t="s">
        <v>221</v>
      </c>
      <c r="F19" s="234" t="s">
        <v>746</v>
      </c>
      <c r="G19" s="76" t="s">
        <v>31</v>
      </c>
      <c r="H19" s="76" t="s">
        <v>32</v>
      </c>
      <c r="I19" s="76" t="s">
        <v>33</v>
      </c>
      <c r="J19" s="234" t="s">
        <v>38</v>
      </c>
      <c r="K19" s="234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5" x14ac:dyDescent="0.25">
      <c r="A20" s="126" t="s">
        <v>372</v>
      </c>
      <c r="B20" s="235" t="s">
        <v>238</v>
      </c>
      <c r="C20" s="128" t="s">
        <v>135</v>
      </c>
      <c r="D20" s="47">
        <v>230</v>
      </c>
      <c r="E20" s="131" t="s">
        <v>710</v>
      </c>
      <c r="F20" s="234" t="s">
        <v>747</v>
      </c>
      <c r="G20" s="76" t="s">
        <v>31</v>
      </c>
      <c r="H20" s="76" t="s">
        <v>32</v>
      </c>
      <c r="I20" s="76" t="s">
        <v>33</v>
      </c>
      <c r="J20" s="234" t="s">
        <v>38</v>
      </c>
      <c r="K20" s="234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5" x14ac:dyDescent="0.2">
      <c r="A21" s="126" t="s">
        <v>229</v>
      </c>
      <c r="B21" s="126" t="s">
        <v>227</v>
      </c>
      <c r="C21" s="128" t="s">
        <v>168</v>
      </c>
      <c r="D21" s="47">
        <v>127</v>
      </c>
      <c r="E21" s="234" t="s">
        <v>751</v>
      </c>
      <c r="F21" s="234" t="s">
        <v>748</v>
      </c>
      <c r="G21" s="76" t="s">
        <v>31</v>
      </c>
      <c r="H21" s="76" t="s">
        <v>32</v>
      </c>
      <c r="I21" s="76" t="s">
        <v>33</v>
      </c>
      <c r="J21" s="234" t="s">
        <v>32</v>
      </c>
      <c r="K21" s="234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5" x14ac:dyDescent="0.2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234" t="s">
        <v>73</v>
      </c>
      <c r="G22" s="76" t="s">
        <v>31</v>
      </c>
      <c r="H22" s="76" t="s">
        <v>32</v>
      </c>
      <c r="I22" s="76" t="s">
        <v>33</v>
      </c>
      <c r="J22" s="234" t="s">
        <v>462</v>
      </c>
      <c r="K22" s="234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5" x14ac:dyDescent="0.2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234" t="s">
        <v>749</v>
      </c>
      <c r="G23" s="76" t="s">
        <v>31</v>
      </c>
      <c r="H23" s="76" t="s">
        <v>32</v>
      </c>
      <c r="I23" s="76" t="s">
        <v>33</v>
      </c>
      <c r="J23" s="234" t="s">
        <v>139</v>
      </c>
      <c r="K23" s="234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5" x14ac:dyDescent="0.2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234" t="s">
        <v>161</v>
      </c>
      <c r="G24" s="76" t="s">
        <v>31</v>
      </c>
      <c r="H24" s="76" t="s">
        <v>32</v>
      </c>
      <c r="I24" s="76" t="s">
        <v>33</v>
      </c>
      <c r="J24" s="234" t="s">
        <v>38</v>
      </c>
      <c r="K24" s="234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2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43160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43191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37" t="s">
        <v>10</v>
      </c>
      <c r="B8" s="137" t="s">
        <v>11</v>
      </c>
      <c r="C8" s="137" t="s">
        <v>12</v>
      </c>
      <c r="D8" s="137" t="s">
        <v>13</v>
      </c>
      <c r="E8" s="137" t="s">
        <v>14</v>
      </c>
      <c r="F8" s="137" t="s">
        <v>15</v>
      </c>
      <c r="G8" s="137" t="s">
        <v>16</v>
      </c>
      <c r="H8" s="137" t="s">
        <v>17</v>
      </c>
      <c r="I8" s="137"/>
      <c r="J8" s="136" t="s">
        <v>18</v>
      </c>
      <c r="K8" s="136"/>
      <c r="L8" s="137" t="s">
        <v>19</v>
      </c>
      <c r="M8" s="137" t="s">
        <v>20</v>
      </c>
      <c r="N8" s="136" t="s">
        <v>21</v>
      </c>
      <c r="O8" s="136" t="s">
        <v>22</v>
      </c>
      <c r="P8" s="136" t="s">
        <v>23</v>
      </c>
      <c r="Q8" s="136" t="s">
        <v>24</v>
      </c>
      <c r="R8" s="136"/>
      <c r="S8" s="136" t="s">
        <v>25</v>
      </c>
      <c r="T8" s="136"/>
      <c r="U8" s="137" t="s">
        <v>26</v>
      </c>
      <c r="V8" s="136" t="s">
        <v>23</v>
      </c>
      <c r="W8" s="139"/>
      <c r="X8" s="139"/>
    </row>
    <row r="9" spans="1:24" s="9" customFormat="1" ht="17.25" customHeight="1" x14ac:dyDescent="0.25">
      <c r="A9" s="137"/>
      <c r="B9" s="137"/>
      <c r="C9" s="137"/>
      <c r="D9" s="137"/>
      <c r="E9" s="137"/>
      <c r="F9" s="137"/>
      <c r="G9" s="137"/>
      <c r="H9" s="10" t="s">
        <v>27</v>
      </c>
      <c r="I9" s="10" t="s">
        <v>28</v>
      </c>
      <c r="J9" s="10" t="s">
        <v>27</v>
      </c>
      <c r="K9" s="11" t="s">
        <v>29</v>
      </c>
      <c r="L9" s="137"/>
      <c r="M9" s="137"/>
      <c r="N9" s="136"/>
      <c r="O9" s="136"/>
      <c r="P9" s="136"/>
      <c r="Q9" s="10" t="s">
        <v>2</v>
      </c>
      <c r="R9" s="11" t="s">
        <v>30</v>
      </c>
      <c r="S9" s="10" t="s">
        <v>2</v>
      </c>
      <c r="T9" s="11" t="s">
        <v>30</v>
      </c>
      <c r="U9" s="137"/>
      <c r="V9" s="136"/>
      <c r="W9" s="139"/>
      <c r="X9" s="139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73</vt:i4>
      </vt:variant>
    </vt:vector>
  </HeadingPairs>
  <TitlesOfParts>
    <vt:vector size="73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</cp:lastModifiedBy>
  <cp:revision>9</cp:revision>
  <dcterms:created xsi:type="dcterms:W3CDTF">2017-08-07T12:58:20Z</dcterms:created>
  <dcterms:modified xsi:type="dcterms:W3CDTF">2023-10-09T18:06:01Z</dcterms:modified>
</cp:coreProperties>
</file>